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4370" windowHeight="7695" activeTab="1"/>
  </bookViews>
  <sheets>
    <sheet name="PMS(input)" sheetId="1" r:id="rId1"/>
    <sheet name="PMS(calc_process)" sheetId="2" r:id="rId2"/>
  </sheets>
  <externalReferences>
    <externalReference r:id="rId3"/>
  </externalReferences>
  <definedNames>
    <definedName name="_xlnm.Print_Area" localSheetId="1">'PMS(calc_process)'!$A$1:$I$33</definedName>
    <definedName name="_xlnm.Print_Area" localSheetId="0">'PMS(input)'!$A$1:$K$34</definedName>
    <definedName name="Z_B2660EC6_48E8_44CA_972A_E2556BB968F0_.wvu.PrintArea" localSheetId="1" hidden="1">'PMS(calc_process)'!$A$1:$I$33</definedName>
    <definedName name="Z_B2660EC6_48E8_44CA_972A_E2556BB968F0_.wvu.PrintArea" localSheetId="0" hidden="1">'PMS(input)'!$A$1:$K$34</definedName>
    <definedName name="Z_D0CDC236_ABDA_4432_BA8D_8D1597712156_.wvu.PrintArea" localSheetId="1" hidden="1">'PMS(calc_process)'!$A$1:$I$33</definedName>
    <definedName name="Z_D0CDC236_ABDA_4432_BA8D_8D1597712156_.wvu.PrintArea" localSheetId="0" hidden="1">'PMS(input)'!$A$1:$K$34</definedName>
    <definedName name="Z_D273F3A6_8152_4679_92B0_E1E5F788BD2C_.wvu.PrintArea" localSheetId="1" hidden="1">'PMS(calc_process)'!$A$1:$I$33</definedName>
    <definedName name="Z_D273F3A6_8152_4679_92B0_E1E5F788BD2C_.wvu.PrintArea" localSheetId="0" hidden="1">'PMS(input)'!$A$1:$K$34</definedName>
  </definedNames>
  <calcPr calcId="125725"/>
</workbook>
</file>

<file path=xl/calcChain.xml><?xml version="1.0" encoding="utf-8"?>
<calcChain xmlns="http://schemas.openxmlformats.org/spreadsheetml/2006/main">
  <c r="G8" i="2"/>
  <c r="G22"/>
  <c r="G13"/>
  <c r="E17" i="1"/>
  <c r="E16" l="1"/>
  <c r="E22"/>
  <c r="G17" i="2" s="1"/>
  <c r="G24"/>
  <c r="G21"/>
  <c r="G16"/>
  <c r="G15"/>
  <c r="G12"/>
  <c r="I1"/>
  <c r="G23" l="1"/>
  <c r="G19" s="1"/>
  <c r="B29" i="1" l="1"/>
  <c r="G14" i="2"/>
  <c r="G10" s="1"/>
  <c r="G6" s="1"/>
</calcChain>
</file>

<file path=xl/sharedStrings.xml><?xml version="1.0" encoding="utf-8"?>
<sst xmlns="http://schemas.openxmlformats.org/spreadsheetml/2006/main" count="199" uniqueCount="158">
  <si>
    <t>BOCM_BD_F_PMS_ver01.0</t>
    <phoneticPr fontId="4"/>
  </si>
  <si>
    <r>
      <t xml:space="preserve">Bilateral Offset Credit Mechanism Proposed Methodology Spreadsheet Form (input sheet) </t>
    </r>
    <r>
      <rPr>
        <b/>
        <sz val="12"/>
        <color indexed="9"/>
        <rFont val="Arial"/>
        <family val="2"/>
      </rPr>
      <t xml:space="preserve">[Attachment to Proposed Methodology Form]  </t>
    </r>
    <phoneticPr fontId="4"/>
  </si>
  <si>
    <r>
      <t xml:space="preserve">Table 1: Parameters to be monitored </t>
    </r>
    <r>
      <rPr>
        <b/>
        <i/>
        <sz val="14"/>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</si>
  <si>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</si>
  <si>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</si>
  <si>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</si>
  <si>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</si>
  <si>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</si>
  <si>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</si>
  <si>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</si>
  <si>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</si>
  <si>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</si>
  <si>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</si>
  <si>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</si>
  <si>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</si>
  <si>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</si>
  <si>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</si>
  <si>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</si>
  <si>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</si>
  <si>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</si>
  <si>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</si>
  <si>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</si>
  <si>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</si>
  <si>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</si>
  <si>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</si>
  <si>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</si>
  <si>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MWh/p</t>
    <phoneticPr fontId="4"/>
  </si>
  <si>
    <t>Option C</t>
    <phoneticPr fontId="4"/>
  </si>
  <si>
    <t>Monitored data</t>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</si>
  <si>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 xml:space="preserve">2) Recorded data is checked its integrity once a month by responsible staff.
</t>
    </r>
    <r>
      <rPr>
        <sz val="11"/>
        <rFont val="Arial"/>
        <family val="2"/>
      </rPr>
      <t>-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</si>
  <si>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t>Continuously</t>
    <phoneticPr fontId="4"/>
  </si>
  <si>
    <t>(2)</t>
    <phoneticPr fontId="4"/>
  </si>
  <si>
    <r>
      <t xml:space="preserve">Table 2: Project-specific parameters to be fixed </t>
    </r>
    <r>
      <rPr>
        <b/>
        <i/>
        <sz val="14"/>
        <color indexed="8"/>
        <rFont val="Arial"/>
        <family val="2"/>
      </rPr>
      <t>ex ante</t>
    </r>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</si>
  <si>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</si>
  <si>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</si>
  <si>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</si>
  <si>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</si>
  <si>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</si>
  <si>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</si>
  <si>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</si>
  <si>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</si>
  <si>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</si>
  <si>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Units</t>
    <phoneticPr fontId="4"/>
  </si>
  <si>
    <t>Source of data</t>
    <phoneticPr fontId="4"/>
  </si>
  <si>
    <t>Other comments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</si>
  <si>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</si>
  <si>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</si>
  <si>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</si>
  <si>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4"/>
  </si>
  <si>
    <t>Determined based on the following options: a) the most recent value available from CDM approved small scale methodology AMS-I.A., b) power generation efficiency obtained from manufacturer's specification, and c) the power generation efficiency calculated from monitored data of the amount of fuel input for power generation and the amount of electricity generated.</t>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</si>
  <si>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</si>
  <si>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</si>
  <si>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</si>
  <si>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</si>
  <si>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</si>
  <si>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</si>
  <si>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</si>
  <si>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</si>
  <si>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</si>
  <si>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</si>
  <si>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</si>
  <si>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</si>
  <si>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</si>
  <si>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</si>
  <si>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</si>
  <si>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</si>
  <si>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4"/>
  </si>
  <si>
    <r>
      <t>CO</t>
    </r>
    <r>
      <rPr>
        <b/>
        <vertAlign val="subscript"/>
        <sz val="14"/>
        <color indexed="9"/>
        <rFont val="Arial"/>
        <family val="2"/>
      </rPr>
      <t>2</t>
    </r>
    <r>
      <rPr>
        <b/>
        <sz val="14"/>
        <color indexed="9"/>
        <rFont val="Arial"/>
        <family val="2"/>
      </rPr>
      <t xml:space="preserve"> emission reductions</t>
    </r>
    <phoneticPr fontId="4"/>
  </si>
  <si>
    <r>
      <t>tCO</t>
    </r>
    <r>
      <rPr>
        <vertAlign val="subscript"/>
        <sz val="14"/>
        <color indexed="8"/>
        <rFont val="Arial"/>
        <family val="2"/>
      </rPr>
      <t>2</t>
    </r>
    <r>
      <rPr>
        <sz val="14"/>
        <color indexed="8"/>
        <rFont val="Arial"/>
        <family val="2"/>
      </rPr>
      <t>/y</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</si>
  <si>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</si>
  <si>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</si>
  <si>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</si>
  <si>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</si>
  <si>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equipments (Data used: commercial evidence such as invoices)</t>
    <phoneticPr fontId="4"/>
  </si>
  <si>
    <t>Option C</t>
    <phoneticPr fontId="4"/>
  </si>
  <si>
    <t>Based on the actual measurement using measuring equipments (Data used: measured values)</t>
    <phoneticPr fontId="4"/>
  </si>
  <si>
    <t>Bilateral Offset Credit Mechanism Proposed Methodology Spreadsheet Form (Calculation Process Sheet)</t>
    <phoneticPr fontId="4"/>
  </si>
  <si>
    <t xml:space="preserve">[Attachment to Proposed Methodology Form]  </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</si>
  <si>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</si>
  <si>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</si>
  <si>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</si>
  <si>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</si>
  <si>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</si>
  <si>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</si>
  <si>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t>N/A</t>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</si>
  <si>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</si>
  <si>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</si>
  <si>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2. Selected default values, etc.</t>
    <phoneticPr fontId="4"/>
  </si>
  <si>
    <t>COP of reference chiller i under the standardizing temperature conditions</t>
    <phoneticPr fontId="4"/>
  </si>
  <si>
    <t>N/A</t>
  </si>
  <si>
    <t>-</t>
    <phoneticPr fontId="4"/>
  </si>
  <si>
    <r>
      <t>COP</t>
    </r>
    <r>
      <rPr>
        <vertAlign val="subscript"/>
        <sz val="11"/>
        <rFont val="Arial"/>
        <family val="2"/>
      </rPr>
      <t>RE,i</t>
    </r>
    <phoneticPr fontId="4"/>
  </si>
  <si>
    <t>3. Calculations for reference emissions</t>
    <phoneticPr fontId="4"/>
  </si>
  <si>
    <r>
      <t xml:space="preserve">Reference emissions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</si>
  <si>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</si>
  <si>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</si>
  <si>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t>Reference emissions</t>
    <phoneticPr fontId="4"/>
  </si>
  <si>
    <r>
      <t>CO</t>
    </r>
    <r>
      <rPr>
        <vertAlign val="subscript"/>
        <sz val="11"/>
        <rFont val="Arial"/>
        <family val="2"/>
      </rPr>
      <t>2</t>
    </r>
    <r>
      <rPr>
        <sz val="11"/>
        <rFont val="Arial"/>
        <family val="2"/>
      </rPr>
      <t xml:space="preserve"> emission factor for consumed electricity [grid]</t>
    </r>
    <phoneticPr fontId="4"/>
  </si>
  <si>
    <t>Electricity</t>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</si>
  <si>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</si>
  <si>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</si>
  <si>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 [captive]</t>
    </r>
    <phoneticPr fontId="4"/>
  </si>
  <si>
    <r>
      <t>CO</t>
    </r>
    <r>
      <rPr>
        <sz val="8"/>
        <rFont val="Arial"/>
        <family val="2"/>
      </rPr>
      <t>2</t>
    </r>
    <r>
      <rPr>
        <sz val="11"/>
        <rFont val="Arial"/>
        <family val="2"/>
      </rPr>
      <t xml:space="preserve"> emission factor for consumed electricity with lower value [grid or captive]  </t>
    </r>
    <phoneticPr fontId="4"/>
  </si>
  <si>
    <r>
      <t xml:space="preserve">Power consumption of project chiller </t>
    </r>
    <r>
      <rPr>
        <i/>
        <sz val="11"/>
        <rFont val="Arial"/>
        <family val="2"/>
      </rPr>
      <t>i</t>
    </r>
    <phoneticPr fontId="4"/>
  </si>
  <si>
    <t>Electricity</t>
    <phoneticPr fontId="4"/>
  </si>
  <si>
    <t>MWh/p</t>
    <phoneticPr fontId="4"/>
  </si>
  <si>
    <r>
      <t>EC</t>
    </r>
    <r>
      <rPr>
        <vertAlign val="subscript"/>
        <sz val="11"/>
        <rFont val="Arial"/>
        <family val="2"/>
      </rPr>
      <t>PJ,i,p</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</si>
  <si>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</si>
  <si>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</si>
  <si>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r>
      <t>COP</t>
    </r>
    <r>
      <rPr>
        <vertAlign val="subscript"/>
        <sz val="11"/>
        <rFont val="Arial"/>
        <family val="2"/>
      </rPr>
      <t>RE,i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</si>
  <si>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</si>
  <si>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COP</t>
    </r>
    <r>
      <rPr>
        <vertAlign val="subscript"/>
        <sz val="11"/>
        <rFont val="Arial"/>
        <family val="2"/>
      </rPr>
      <t>PJ,tc,i</t>
    </r>
    <phoneticPr fontId="4"/>
  </si>
  <si>
    <t>4. Calculations of the project emissions</t>
    <phoneticPr fontId="4"/>
  </si>
  <si>
    <t>Project emissions during the period of year y</t>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</si>
  <si>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</si>
  <si>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</si>
  <si>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</si>
  <si>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</si>
  <si>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t xml:space="preserve">CO2 emission factor for consumed electricity with lower value [grid or captive]  </t>
    <phoneticPr fontId="4"/>
  </si>
  <si>
    <t>Electricity</t>
    <phoneticPr fontId="4"/>
  </si>
  <si>
    <r>
      <t xml:space="preserve">Power consumption of project chiller </t>
    </r>
    <r>
      <rPr>
        <i/>
        <sz val="11"/>
        <rFont val="Arial"/>
        <family val="2"/>
      </rPr>
      <t>i</t>
    </r>
    <phoneticPr fontId="4"/>
  </si>
  <si>
    <r>
      <t>EC</t>
    </r>
    <r>
      <rPr>
        <vertAlign val="subscript"/>
        <sz val="11"/>
        <rFont val="Arial"/>
        <family val="2"/>
      </rPr>
      <t>PJ,i,p</t>
    </r>
    <phoneticPr fontId="4"/>
  </si>
  <si>
    <t>[List of Default Values]</t>
    <phoneticPr fontId="4"/>
  </si>
  <si>
    <r>
      <t>COP</t>
    </r>
    <r>
      <rPr>
        <vertAlign val="subscript"/>
        <sz val="11"/>
        <rFont val="Arial"/>
        <family val="2"/>
      </rPr>
      <t>RE,i</t>
    </r>
    <r>
      <rPr>
        <sz val="11"/>
        <rFont val="Arial"/>
        <family val="2"/>
      </rPr>
      <t xml:space="preserve"> (x&lt;300USRt)</t>
    </r>
    <phoneticPr fontId="4"/>
  </si>
  <si>
    <t>-</t>
    <phoneticPr fontId="4"/>
  </si>
  <si>
    <r>
      <t>COP</t>
    </r>
    <r>
      <rPr>
        <vertAlign val="subscript"/>
        <sz val="11"/>
        <rFont val="Arial"/>
        <family val="2"/>
      </rPr>
      <t>RE,i</t>
    </r>
    <r>
      <rPr>
        <sz val="11"/>
        <rFont val="Arial"/>
        <family val="2"/>
      </rPr>
      <t xml:space="preserve"> (300</t>
    </r>
    <r>
      <rPr>
        <sz val="11"/>
        <rFont val="ＭＳ Ｐゴシック"/>
        <family val="3"/>
        <charset val="128"/>
      </rPr>
      <t>≦</t>
    </r>
    <r>
      <rPr>
        <sz val="11"/>
        <rFont val="Arial"/>
        <family val="2"/>
      </rPr>
      <t>x&lt;700USRt)</t>
    </r>
    <phoneticPr fontId="4"/>
  </si>
  <si>
    <r>
      <t>COP</t>
    </r>
    <r>
      <rPr>
        <vertAlign val="subscript"/>
        <sz val="11"/>
        <rFont val="Arial"/>
        <family val="2"/>
      </rPr>
      <t>RE,i</t>
    </r>
    <r>
      <rPr>
        <sz val="11"/>
        <rFont val="Arial"/>
        <family val="2"/>
      </rPr>
      <t xml:space="preserve"> (700</t>
    </r>
    <r>
      <rPr>
        <sz val="11"/>
        <rFont val="ＭＳ Ｐゴシック"/>
        <family val="3"/>
        <charset val="128"/>
      </rPr>
      <t>≦</t>
    </r>
    <r>
      <rPr>
        <sz val="11"/>
        <rFont val="Arial"/>
        <family val="2"/>
      </rPr>
      <t>x&lt;1,150USRt)</t>
    </r>
    <phoneticPr fontId="4"/>
  </si>
  <si>
    <r>
      <t>TD</t>
    </r>
    <r>
      <rPr>
        <vertAlign val="subscript"/>
        <sz val="11"/>
        <rFont val="Arial"/>
        <family val="2"/>
      </rPr>
      <t>cooling</t>
    </r>
    <phoneticPr fontId="4"/>
  </si>
  <si>
    <t>degree Celsius</t>
    <phoneticPr fontId="4"/>
  </si>
  <si>
    <r>
      <t>TD</t>
    </r>
    <r>
      <rPr>
        <vertAlign val="subscript"/>
        <sz val="11"/>
        <rFont val="Arial"/>
        <family val="2"/>
      </rPr>
      <t>chilled</t>
    </r>
    <phoneticPr fontId="4"/>
  </si>
  <si>
    <r>
      <t>NCV</t>
    </r>
    <r>
      <rPr>
        <vertAlign val="subscript"/>
        <sz val="11"/>
        <rFont val="Arial"/>
        <family val="2"/>
      </rPr>
      <t>fuel</t>
    </r>
    <phoneticPr fontId="4"/>
  </si>
  <si>
    <r>
      <t>EF</t>
    </r>
    <r>
      <rPr>
        <vertAlign val="subscript"/>
        <sz val="11"/>
        <rFont val="Arial"/>
        <family val="2"/>
      </rPr>
      <t>fuel</t>
    </r>
    <phoneticPr fontId="4"/>
  </si>
  <si>
    <t>Net calorific value of consumed fuel</t>
    <phoneticPr fontId="4"/>
  </si>
  <si>
    <r>
      <t>CO</t>
    </r>
    <r>
      <rPr>
        <vertAlign val="subscript"/>
        <sz val="11"/>
        <rFont val="Arial"/>
        <family val="2"/>
      </rPr>
      <t>2</t>
    </r>
    <r>
      <rPr>
        <sz val="11"/>
        <rFont val="Arial"/>
        <family val="2"/>
      </rPr>
      <t xml:space="preserve"> emission factor of consumed fuel</t>
    </r>
    <phoneticPr fontId="4"/>
  </si>
  <si>
    <t>GJ/mass or weight</t>
    <phoneticPr fontId="4"/>
  </si>
  <si>
    <r>
      <t>tCO</t>
    </r>
    <r>
      <rPr>
        <vertAlign val="subscript"/>
        <sz val="11"/>
        <rFont val="Arial"/>
        <family val="2"/>
      </rPr>
      <t>2</t>
    </r>
    <r>
      <rPr>
        <sz val="11"/>
        <rFont val="Arial"/>
        <family val="2"/>
      </rPr>
      <t>/GJ</t>
    </r>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</si>
  <si>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</si>
  <si>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 xml:space="preserve">The amount of electricity generated during the monitoring period </t>
    </r>
    <r>
      <rPr>
        <i/>
        <sz val="11"/>
        <rFont val="Arial"/>
        <family val="2"/>
      </rPr>
      <t>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</si>
  <si>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</si>
  <si>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</si>
  <si>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</si>
  <si>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η</t>
    </r>
    <r>
      <rPr>
        <vertAlign val="subscript"/>
        <sz val="11"/>
        <rFont val="Arial"/>
        <family val="2"/>
      </rPr>
      <t>elec</t>
    </r>
    <phoneticPr fontId="4"/>
  </si>
  <si>
    <t>%</t>
    <phoneticPr fontId="4"/>
  </si>
  <si>
    <t xml:space="preserve">Power generation efficiency </t>
    <phoneticPr fontId="4"/>
  </si>
  <si>
    <t>Specification of the captive power generation system provided by the manufacturer</t>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</si>
  <si>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</si>
  <si>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</si>
  <si>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</si>
  <si>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</si>
  <si>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</si>
  <si>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</si>
  <si>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</si>
  <si>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t>(3)</t>
    <phoneticPr fontId="4"/>
  </si>
  <si>
    <r>
      <t>EG</t>
    </r>
    <r>
      <rPr>
        <vertAlign val="subscript"/>
        <sz val="11"/>
        <rFont val="Arial"/>
        <family val="2"/>
      </rPr>
      <t>PJ,p</t>
    </r>
    <phoneticPr fontId="4"/>
  </si>
  <si>
    <t>Option C</t>
    <phoneticPr fontId="4"/>
  </si>
  <si>
    <t>Monitored data</t>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</si>
  <si>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 xml:space="preserve">2) Recorded data is checked its integrity once a month by responsible staff.
</t>
    </r>
    <r>
      <rPr>
        <sz val="11"/>
        <rFont val="Arial"/>
        <family val="2"/>
      </rPr>
      <t>-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4"/>
  </si>
  <si>
    <t>Calculated</t>
    <phoneticPr fontId="4"/>
  </si>
</sst>
</file>

<file path=xl/styles.xml><?xml version="1.0" encoding="utf-8"?>
<styleSheet xmlns="http://schemas.openxmlformats.org/spreadsheetml/2006/main">
  <numFmts count="5">
    <numFmt numFmtId="176" formatCode="#,##0_ ;[Red]\-#,##0\ "/>
    <numFmt numFmtId="177" formatCode="#,##0.000_ ;[Red]\-#,##0.000\ "/>
    <numFmt numFmtId="178" formatCode="#,##0.0_ "/>
    <numFmt numFmtId="179" formatCode="0.00_ "/>
    <numFmt numFmtId="180" formatCode="0.0_ "/>
  </numFmts>
  <fonts count="32">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6"/>
      <color indexed="9"/>
      <name val="Arial"/>
      <family val="2"/>
    </font>
    <font>
      <b/>
      <sz val="12"/>
      <color indexed="9"/>
      <name val="Arial"/>
      <family val="2"/>
    </font>
    <font>
      <b/>
      <sz val="11"/>
      <color indexed="9"/>
      <name val="Arial"/>
      <family val="2"/>
    </font>
    <font>
      <b/>
      <sz val="14"/>
      <color indexed="8"/>
      <name val="Arial"/>
      <family val="2"/>
    </font>
    <font>
      <b/>
      <i/>
      <sz val="14"/>
      <color indexed="8"/>
      <name val="Arial"/>
      <family val="2"/>
    </font>
    <font>
      <b/>
      <sz val="11"/>
      <color indexed="8"/>
      <name val="Arial"/>
      <family val="2"/>
    </font>
    <font>
      <b/>
      <sz val="14"/>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sz val="14"/>
      <color indexed="10"/>
      <name val="Arial"/>
      <family val="2"/>
    </font>
    <font>
      <sz val="14"/>
      <color indexed="8"/>
      <name val="Arial"/>
      <family val="2"/>
    </font>
    <font>
      <sz val="9"/>
      <name val="Arial"/>
      <family val="2"/>
    </font>
    <font>
      <b/>
      <vertAlign val="subscript"/>
      <sz val="14"/>
      <color indexed="8"/>
      <name val="Arial"/>
      <family val="2"/>
    </font>
    <font>
      <b/>
      <vertAlign val="subscript"/>
      <sz val="14"/>
      <color indexed="9"/>
      <name val="Arial"/>
      <family val="2"/>
    </font>
    <font>
      <vertAlign val="subscript"/>
      <sz val="14"/>
      <color indexed="8"/>
      <name val="Arial"/>
      <family val="2"/>
    </font>
    <font>
      <sz val="12"/>
      <color indexed="8"/>
      <name val="Arial"/>
      <family val="2"/>
    </font>
    <font>
      <b/>
      <sz val="10"/>
      <color indexed="9"/>
      <name val="Arial"/>
      <family val="2"/>
    </font>
    <font>
      <i/>
      <sz val="11"/>
      <color indexed="8"/>
      <name val="Arial"/>
      <family val="2"/>
    </font>
    <font>
      <vertAlign val="subscript"/>
      <sz val="11"/>
      <color indexed="8"/>
      <name val="Arial"/>
      <family val="2"/>
    </font>
    <font>
      <sz val="11"/>
      <name val="ＭＳ Ｐゴシック"/>
      <family val="3"/>
      <charset val="128"/>
      <scheme val="minor"/>
    </font>
    <font>
      <sz val="8"/>
      <name val="Arial"/>
      <family val="2"/>
    </font>
    <font>
      <sz val="10"/>
      <color indexed="8"/>
      <name val="Arial"/>
      <family val="2"/>
    </font>
    <font>
      <b/>
      <sz val="11"/>
      <name val="Arial"/>
      <family val="2"/>
    </font>
    <font>
      <sz val="11"/>
      <color rgb="FF000000"/>
      <name val="Arial"/>
      <family val="2"/>
    </font>
  </fonts>
  <fills count="14">
    <fill>
      <patternFill patternType="none"/>
    </fill>
    <fill>
      <patternFill patternType="gray125"/>
    </fill>
    <fill>
      <patternFill patternType="solid">
        <fgColor theme="9" tint="0.59999389629810485"/>
        <bgColor indexed="65"/>
      </patternFill>
    </fill>
    <fill>
      <patternFill patternType="solid">
        <fgColor indexed="56"/>
        <bgColor indexed="64"/>
      </patternFill>
    </fill>
    <fill>
      <patternFill patternType="solid">
        <fgColor indexed="18"/>
        <bgColor indexed="64"/>
      </patternFill>
    </fill>
    <fill>
      <patternFill patternType="solid">
        <fgColor theme="3" tint="0.79998168889431442"/>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45"/>
        <bgColor indexed="64"/>
      </patternFill>
    </fill>
    <fill>
      <patternFill patternType="solid">
        <fgColor rgb="FFC5D9F1"/>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medium">
        <color indexed="64"/>
      </left>
      <right/>
      <top style="medium">
        <color indexed="64"/>
      </top>
      <bottom/>
      <diagonal/>
    </border>
    <border>
      <left/>
      <right/>
      <top style="medium">
        <color indexed="64"/>
      </top>
      <bottom style="thin">
        <color indexed="23"/>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style="thin">
        <color theme="1" tint="0.499984740745262"/>
      </right>
      <top style="thin">
        <color indexed="23"/>
      </top>
      <bottom style="thin">
        <color indexed="23"/>
      </bottom>
      <diagonal/>
    </border>
    <border>
      <left style="medium">
        <color indexed="64"/>
      </left>
      <right/>
      <top/>
      <bottom/>
      <diagonal/>
    </border>
    <border>
      <left style="thin">
        <color indexed="23"/>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style="thin">
        <color indexed="23"/>
      </right>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right/>
      <top style="thin">
        <color indexed="23"/>
      </top>
      <bottom style="thin">
        <color indexed="23"/>
      </bottom>
      <diagonal/>
    </border>
    <border>
      <left/>
      <right style="medium">
        <color indexed="64"/>
      </right>
      <top/>
      <bottom/>
      <diagonal/>
    </border>
    <border>
      <left style="thin">
        <color indexed="23"/>
      </left>
      <right/>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5" fillId="0" borderId="0" applyFont="0" applyFill="0" applyBorder="0" applyAlignment="0" applyProtection="0">
      <alignment vertical="center"/>
    </xf>
    <xf numFmtId="0" fontId="1" fillId="2" borderId="0" applyNumberFormat="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right" vertical="center"/>
    </xf>
    <xf numFmtId="0" fontId="8" fillId="0" borderId="0" xfId="0" applyFont="1" applyFill="1" applyBorder="1">
      <alignment vertical="center"/>
    </xf>
    <xf numFmtId="0" fontId="10" fillId="0" borderId="0" xfId="0" applyFont="1" applyFill="1" applyBorder="1">
      <alignment vertical="center"/>
    </xf>
    <xf numFmtId="0" fontId="11" fillId="4" borderId="1" xfId="0" applyFont="1" applyFill="1" applyBorder="1" applyAlignment="1">
      <alignment horizontal="center" vertical="center" wrapText="1"/>
    </xf>
    <xf numFmtId="0" fontId="2" fillId="0" borderId="0" xfId="0" applyFont="1" applyAlignment="1">
      <alignment vertical="center" wrapText="1"/>
    </xf>
    <xf numFmtId="0" fontId="12" fillId="5" borderId="2" xfId="0" quotePrefix="1" applyFont="1" applyFill="1" applyBorder="1" applyAlignment="1">
      <alignment horizontal="center" vertical="center"/>
    </xf>
    <xf numFmtId="0" fontId="12" fillId="5" borderId="1" xfId="0" applyFont="1" applyFill="1" applyBorder="1" applyAlignment="1">
      <alignment vertical="center" wrapText="1"/>
    </xf>
    <xf numFmtId="176" fontId="12" fillId="6" borderId="1" xfId="1" applyNumberFormat="1" applyFont="1" applyFill="1" applyBorder="1" applyProtection="1">
      <alignment vertical="center"/>
      <protection locked="0"/>
    </xf>
    <xf numFmtId="0" fontId="12" fillId="5" borderId="1" xfId="0" applyFont="1" applyFill="1" applyBorder="1" applyAlignment="1">
      <alignment vertical="center"/>
    </xf>
    <xf numFmtId="0" fontId="12" fillId="0" borderId="1" xfId="0" applyFont="1" applyFill="1" applyBorder="1" applyAlignment="1" applyProtection="1">
      <alignment vertical="center" wrapText="1"/>
      <protection locked="0"/>
    </xf>
    <xf numFmtId="0" fontId="12" fillId="6" borderId="1" xfId="0" applyFont="1" applyFill="1" applyBorder="1" applyAlignment="1" applyProtection="1">
      <alignment vertical="center" wrapText="1"/>
      <protection locked="0"/>
    </xf>
    <xf numFmtId="0" fontId="17" fillId="6" borderId="1" xfId="0" applyFont="1" applyFill="1" applyBorder="1" applyAlignment="1">
      <alignment vertical="center" wrapText="1"/>
    </xf>
    <xf numFmtId="177" fontId="12" fillId="6" borderId="1" xfId="1" applyNumberFormat="1" applyFont="1" applyFill="1" applyBorder="1" applyAlignment="1" applyProtection="1">
      <alignment horizontal="right" vertical="center"/>
      <protection locked="0"/>
    </xf>
    <xf numFmtId="177" fontId="12" fillId="6" borderId="1" xfId="1" applyNumberFormat="1" applyFont="1" applyFill="1" applyBorder="1" applyProtection="1">
      <alignment vertical="center"/>
      <protection locked="0"/>
    </xf>
    <xf numFmtId="178" fontId="12" fillId="0" borderId="1" xfId="0" applyNumberFormat="1" applyFont="1" applyBorder="1" applyProtection="1">
      <alignment vertical="center"/>
      <protection locked="0"/>
    </xf>
    <xf numFmtId="179" fontId="12" fillId="0" borderId="1" xfId="0" applyNumberFormat="1" applyFont="1" applyBorder="1" applyProtection="1">
      <alignment vertical="center"/>
      <protection locked="0"/>
    </xf>
    <xf numFmtId="179" fontId="12" fillId="0" borderId="1" xfId="0" applyNumberFormat="1" applyFont="1" applyFill="1" applyBorder="1" applyProtection="1">
      <alignment vertical="center"/>
    </xf>
    <xf numFmtId="0" fontId="8" fillId="0" borderId="0" xfId="0" applyFont="1">
      <alignment vertical="center"/>
    </xf>
    <xf numFmtId="0" fontId="10" fillId="0" borderId="0" xfId="0" applyFont="1">
      <alignment vertical="center"/>
    </xf>
    <xf numFmtId="0" fontId="11" fillId="4" borderId="1" xfId="0" applyFont="1" applyFill="1" applyBorder="1" applyAlignment="1">
      <alignment horizontal="center" vertical="center"/>
    </xf>
    <xf numFmtId="0" fontId="18" fillId="7" borderId="7" xfId="0" applyFont="1" applyFill="1" applyBorder="1">
      <alignment vertical="center"/>
    </xf>
    <xf numFmtId="0" fontId="2" fillId="0" borderId="0" xfId="0" applyFont="1" applyBorder="1">
      <alignment vertical="center"/>
    </xf>
    <xf numFmtId="38" fontId="2" fillId="0" borderId="0" xfId="1" applyFont="1">
      <alignment vertical="center"/>
    </xf>
    <xf numFmtId="0" fontId="23" fillId="0" borderId="1"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7" fillId="3" borderId="8" xfId="0" applyFont="1" applyFill="1" applyBorder="1">
      <alignment vertical="center"/>
    </xf>
    <xf numFmtId="0" fontId="2" fillId="3" borderId="9" xfId="0" applyFont="1" applyFill="1" applyBorder="1">
      <alignment vertical="center"/>
    </xf>
    <xf numFmtId="0" fontId="7" fillId="3" borderId="9" xfId="0" applyFont="1" applyFill="1" applyBorder="1">
      <alignment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shrinkToFit="1"/>
    </xf>
    <xf numFmtId="0" fontId="2" fillId="3" borderId="12" xfId="0" applyFont="1" applyFill="1" applyBorder="1">
      <alignment vertical="center"/>
    </xf>
    <xf numFmtId="0" fontId="2" fillId="8" borderId="13" xfId="0" applyFont="1" applyFill="1" applyBorder="1">
      <alignment vertical="center"/>
    </xf>
    <xf numFmtId="0" fontId="2" fillId="8" borderId="14" xfId="0" applyFont="1" applyFill="1" applyBorder="1">
      <alignment vertical="center"/>
    </xf>
    <xf numFmtId="0" fontId="2" fillId="8" borderId="15" xfId="0" applyFont="1" applyFill="1" applyBorder="1">
      <alignment vertical="center"/>
    </xf>
    <xf numFmtId="0" fontId="2" fillId="0" borderId="14" xfId="0" applyFont="1" applyBorder="1" applyAlignment="1">
      <alignment horizontal="center" vertical="center"/>
    </xf>
    <xf numFmtId="179" fontId="2" fillId="0" borderId="16" xfId="0" applyNumberFormat="1" applyFont="1" applyBorder="1">
      <alignment vertical="center"/>
    </xf>
    <xf numFmtId="0" fontId="2" fillId="0" borderId="7" xfId="0" applyFont="1" applyBorder="1" applyAlignment="1">
      <alignment horizontal="center" vertical="center"/>
    </xf>
    <xf numFmtId="0" fontId="2" fillId="0" borderId="17" xfId="0" applyFont="1" applyFill="1" applyBorder="1" applyAlignment="1">
      <alignment horizontal="center" vertical="center"/>
    </xf>
    <xf numFmtId="0" fontId="7" fillId="3" borderId="18" xfId="0" applyFont="1" applyFill="1" applyBorder="1">
      <alignment vertical="center"/>
    </xf>
    <xf numFmtId="0" fontId="2" fillId="3" borderId="1" xfId="0" applyFont="1" applyFill="1" applyBorder="1">
      <alignment vertical="center"/>
    </xf>
    <xf numFmtId="0" fontId="2" fillId="3" borderId="19" xfId="0" applyFont="1" applyFill="1" applyBorder="1">
      <alignment vertical="center"/>
    </xf>
    <xf numFmtId="0" fontId="7" fillId="3" borderId="7" xfId="0" applyFont="1" applyFill="1" applyBorder="1">
      <alignment vertical="center"/>
    </xf>
    <xf numFmtId="0" fontId="7" fillId="3" borderId="1" xfId="0" applyFont="1" applyFill="1" applyBorder="1">
      <alignment vertical="center"/>
    </xf>
    <xf numFmtId="0" fontId="7" fillId="3" borderId="13" xfId="0" applyFont="1" applyFill="1" applyBorder="1">
      <alignment vertical="center"/>
    </xf>
    <xf numFmtId="0" fontId="7" fillId="3" borderId="20" xfId="0" applyFont="1" applyFill="1" applyBorder="1" applyAlignment="1">
      <alignment horizontal="center" vertical="center"/>
    </xf>
    <xf numFmtId="0" fontId="24" fillId="0" borderId="0" xfId="0" applyFont="1">
      <alignment vertical="center"/>
    </xf>
    <xf numFmtId="0" fontId="2" fillId="3" borderId="21" xfId="0" applyFont="1" applyFill="1" applyBorder="1">
      <alignment vertical="center"/>
    </xf>
    <xf numFmtId="0" fontId="12" fillId="0" borderId="1" xfId="0" applyFont="1" applyFill="1" applyBorder="1" applyAlignment="1">
      <alignment horizontal="center" vertical="center"/>
    </xf>
    <xf numFmtId="179" fontId="12" fillId="10" borderId="1" xfId="0" applyNumberFormat="1" applyFont="1" applyFill="1" applyBorder="1">
      <alignment vertical="center"/>
    </xf>
    <xf numFmtId="0" fontId="12" fillId="10" borderId="1" xfId="0" applyFont="1" applyFill="1" applyBorder="1" applyAlignment="1">
      <alignment horizontal="center" vertical="center"/>
    </xf>
    <xf numFmtId="0" fontId="12" fillId="0" borderId="17" xfId="0" applyFont="1" applyBorder="1" applyAlignment="1">
      <alignment horizontal="center" vertical="center"/>
    </xf>
    <xf numFmtId="0" fontId="7" fillId="3" borderId="25" xfId="0" applyFont="1" applyFill="1" applyBorder="1">
      <alignment vertical="center"/>
    </xf>
    <xf numFmtId="0" fontId="2" fillId="3" borderId="25" xfId="0" applyFont="1" applyFill="1" applyBorder="1">
      <alignment vertical="center"/>
    </xf>
    <xf numFmtId="0" fontId="7" fillId="3" borderId="0" xfId="0" applyFont="1" applyFill="1" applyBorder="1" applyAlignment="1">
      <alignment horizontal="center" vertical="center"/>
    </xf>
    <xf numFmtId="0" fontId="7" fillId="3" borderId="0" xfId="0" applyFont="1" applyFill="1" applyBorder="1">
      <alignment vertical="center"/>
    </xf>
    <xf numFmtId="0" fontId="7" fillId="3" borderId="26" xfId="0" applyFont="1" applyFill="1" applyBorder="1" applyAlignment="1">
      <alignment horizontal="center" vertical="center"/>
    </xf>
    <xf numFmtId="0" fontId="2" fillId="8" borderId="27" xfId="0" applyFont="1" applyFill="1" applyBorder="1">
      <alignment vertical="center"/>
    </xf>
    <xf numFmtId="0" fontId="2" fillId="8" borderId="0" xfId="0" applyFont="1" applyFill="1" applyBorder="1">
      <alignment vertical="center"/>
    </xf>
    <xf numFmtId="0" fontId="2" fillId="8" borderId="1" xfId="0" applyFont="1" applyFill="1" applyBorder="1">
      <alignment vertical="center"/>
    </xf>
    <xf numFmtId="0" fontId="2" fillId="0" borderId="19" xfId="0" applyFont="1" applyBorder="1" applyAlignment="1">
      <alignment horizontal="center" vertical="center"/>
    </xf>
    <xf numFmtId="179" fontId="12" fillId="0" borderId="16" xfId="0" applyNumberFormat="1" applyFont="1" applyBorder="1" applyAlignment="1">
      <alignment vertical="center" wrapText="1"/>
    </xf>
    <xf numFmtId="0" fontId="2" fillId="0" borderId="17" xfId="0" applyFont="1" applyBorder="1" applyAlignment="1">
      <alignment horizontal="center" vertical="center"/>
    </xf>
    <xf numFmtId="0" fontId="2" fillId="7" borderId="7" xfId="0" applyFont="1" applyFill="1" applyBorder="1">
      <alignment vertical="center"/>
    </xf>
    <xf numFmtId="0" fontId="2" fillId="7" borderId="25" xfId="0" applyFont="1" applyFill="1" applyBorder="1">
      <alignment vertical="center"/>
    </xf>
    <xf numFmtId="0" fontId="2" fillId="0" borderId="1" xfId="0" applyFont="1" applyBorder="1" applyAlignment="1">
      <alignment horizontal="center" vertical="center"/>
    </xf>
    <xf numFmtId="0" fontId="12" fillId="0" borderId="13" xfId="0" applyFont="1" applyFill="1" applyBorder="1">
      <alignment vertical="center"/>
    </xf>
    <xf numFmtId="0" fontId="12" fillId="0" borderId="1" xfId="0" applyFont="1" applyBorder="1" applyAlignment="1">
      <alignment horizontal="center" vertical="center"/>
    </xf>
    <xf numFmtId="0" fontId="2" fillId="7" borderId="28" xfId="0" applyFont="1" applyFill="1" applyBorder="1">
      <alignment vertical="center"/>
    </xf>
    <xf numFmtId="0" fontId="12" fillId="5" borderId="25" xfId="0" applyFont="1" applyFill="1" applyBorder="1">
      <alignment vertical="center"/>
    </xf>
    <xf numFmtId="0" fontId="12" fillId="5" borderId="7" xfId="0" applyFont="1" applyFill="1" applyBorder="1">
      <alignment vertical="center"/>
    </xf>
    <xf numFmtId="179" fontId="12" fillId="11" borderId="1" xfId="0" applyNumberFormat="1" applyFont="1" applyFill="1" applyBorder="1">
      <alignment vertical="center"/>
    </xf>
    <xf numFmtId="0" fontId="12" fillId="11" borderId="1" xfId="0" applyFont="1" applyFill="1" applyBorder="1" applyAlignment="1">
      <alignment horizontal="center" vertical="center"/>
    </xf>
    <xf numFmtId="0" fontId="12" fillId="0" borderId="29" xfId="0" applyFont="1" applyFill="1" applyBorder="1" applyAlignment="1">
      <alignment horizontal="center" vertical="center"/>
    </xf>
    <xf numFmtId="179" fontId="12" fillId="5" borderId="1" xfId="0" applyNumberFormat="1" applyFont="1" applyFill="1" applyBorder="1">
      <alignment vertical="center"/>
    </xf>
    <xf numFmtId="0" fontId="12" fillId="5" borderId="1" xfId="0" applyFont="1" applyFill="1" applyBorder="1" applyAlignment="1">
      <alignment horizontal="center" vertical="center"/>
    </xf>
    <xf numFmtId="0" fontId="12" fillId="6" borderId="17" xfId="0" applyFont="1" applyFill="1" applyBorder="1" applyAlignment="1">
      <alignment horizontal="center" vertical="center"/>
    </xf>
    <xf numFmtId="0" fontId="2" fillId="7" borderId="13" xfId="0" applyFont="1" applyFill="1" applyBorder="1">
      <alignment vertical="center"/>
    </xf>
    <xf numFmtId="179" fontId="12" fillId="11" borderId="1" xfId="2" applyNumberFormat="1" applyFont="1" applyFill="1" applyBorder="1">
      <alignment vertical="center"/>
    </xf>
    <xf numFmtId="0" fontId="12" fillId="11" borderId="1" xfId="2" applyFont="1" applyFill="1" applyBorder="1" applyAlignment="1">
      <alignment horizontal="center" vertical="center"/>
    </xf>
    <xf numFmtId="0" fontId="2" fillId="3" borderId="0" xfId="0" applyFont="1" applyFill="1" applyBorder="1">
      <alignment vertical="center"/>
    </xf>
    <xf numFmtId="0" fontId="7" fillId="3" borderId="14" xfId="0" applyFont="1" applyFill="1" applyBorder="1">
      <alignment vertical="center"/>
    </xf>
    <xf numFmtId="0" fontId="7" fillId="3" borderId="30" xfId="0" applyFont="1" applyFill="1" applyBorder="1" applyAlignment="1">
      <alignment horizontal="center" vertical="center"/>
    </xf>
    <xf numFmtId="0" fontId="7" fillId="3" borderId="30" xfId="0" applyFont="1" applyFill="1" applyBorder="1">
      <alignment vertical="center"/>
    </xf>
    <xf numFmtId="0" fontId="7" fillId="3" borderId="31" xfId="0" applyFont="1" applyFill="1" applyBorder="1" applyAlignment="1">
      <alignment horizontal="center" vertical="center"/>
    </xf>
    <xf numFmtId="0" fontId="2" fillId="3" borderId="18" xfId="0" applyFont="1" applyFill="1" applyBorder="1">
      <alignment vertical="center"/>
    </xf>
    <xf numFmtId="0" fontId="2" fillId="8" borderId="29" xfId="0" applyFont="1" applyFill="1" applyBorder="1" applyAlignment="1">
      <alignment vertical="center"/>
    </xf>
    <xf numFmtId="0" fontId="2" fillId="8" borderId="1" xfId="0" applyFont="1" applyFill="1" applyBorder="1" applyAlignment="1">
      <alignment vertical="center"/>
    </xf>
    <xf numFmtId="0" fontId="12" fillId="0" borderId="19" xfId="0" applyFont="1" applyBorder="1" applyAlignment="1">
      <alignment horizontal="center" vertical="center"/>
    </xf>
    <xf numFmtId="179" fontId="12" fillId="0" borderId="16" xfId="0" applyNumberFormat="1" applyFont="1" applyBorder="1">
      <alignment vertical="center"/>
    </xf>
    <xf numFmtId="0" fontId="12" fillId="0" borderId="7" xfId="0" applyFont="1" applyBorder="1" applyAlignment="1">
      <alignment horizontal="center" vertical="center"/>
    </xf>
    <xf numFmtId="0" fontId="2" fillId="8" borderId="28" xfId="0" applyFont="1" applyFill="1" applyBorder="1">
      <alignment vertical="center"/>
    </xf>
    <xf numFmtId="0" fontId="2" fillId="7" borderId="32" xfId="0" applyFont="1" applyFill="1" applyBorder="1">
      <alignment vertical="center"/>
    </xf>
    <xf numFmtId="0" fontId="29" fillId="7" borderId="25" xfId="0" applyFont="1" applyFill="1" applyBorder="1">
      <alignment vertical="center"/>
    </xf>
    <xf numFmtId="0" fontId="29" fillId="7" borderId="7" xfId="0" applyFont="1" applyFill="1" applyBorder="1">
      <alignment vertical="center"/>
    </xf>
    <xf numFmtId="0" fontId="29" fillId="7" borderId="28" xfId="0" applyFont="1" applyFill="1" applyBorder="1">
      <alignment vertical="center"/>
    </xf>
    <xf numFmtId="179" fontId="12" fillId="0" borderId="1" xfId="0" applyNumberFormat="1" applyFont="1" applyFill="1" applyBorder="1">
      <alignment vertical="center"/>
    </xf>
    <xf numFmtId="0" fontId="12" fillId="5" borderId="33" xfId="0" applyFont="1" applyFill="1" applyBorder="1">
      <alignment vertical="center"/>
    </xf>
    <xf numFmtId="0" fontId="12" fillId="5" borderId="24" xfId="0" applyFont="1" applyFill="1" applyBorder="1">
      <alignment vertical="center"/>
    </xf>
    <xf numFmtId="0" fontId="12" fillId="0" borderId="34" xfId="0" applyFont="1" applyFill="1" applyBorder="1" applyAlignment="1">
      <alignment horizontal="center" vertical="center"/>
    </xf>
    <xf numFmtId="40" fontId="12" fillId="5" borderId="34" xfId="1" applyNumberFormat="1" applyFont="1" applyFill="1" applyBorder="1">
      <alignment vertical="center"/>
    </xf>
    <xf numFmtId="0" fontId="12" fillId="5" borderId="34" xfId="0" applyFont="1" applyFill="1" applyBorder="1" applyAlignment="1">
      <alignment horizontal="center" vertical="center"/>
    </xf>
    <xf numFmtId="0" fontId="12" fillId="0" borderId="35" xfId="0" applyFont="1" applyBorder="1" applyAlignment="1">
      <alignment horizontal="center" vertical="center"/>
    </xf>
    <xf numFmtId="0" fontId="2" fillId="0" borderId="0" xfId="0" applyFont="1" applyFill="1" applyBorder="1">
      <alignment vertical="center"/>
    </xf>
    <xf numFmtId="0" fontId="29"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lignment vertical="center"/>
    </xf>
    <xf numFmtId="0" fontId="29" fillId="0" borderId="0" xfId="0" applyFont="1" applyFill="1" applyBorder="1" applyAlignment="1">
      <alignment horizontal="center" vertical="center"/>
    </xf>
    <xf numFmtId="0" fontId="2" fillId="12" borderId="36" xfId="0" applyFont="1" applyFill="1" applyBorder="1">
      <alignment vertical="center"/>
    </xf>
    <xf numFmtId="0" fontId="2" fillId="12" borderId="37" xfId="0" applyFont="1" applyFill="1" applyBorder="1" applyAlignment="1">
      <alignment horizontal="center" vertical="center"/>
    </xf>
    <xf numFmtId="0" fontId="2" fillId="0" borderId="0" xfId="0" applyFont="1" applyFill="1" applyBorder="1" applyAlignment="1">
      <alignment horizontal="center" vertical="center"/>
    </xf>
    <xf numFmtId="0" fontId="2" fillId="6" borderId="0" xfId="0" applyFont="1" applyFill="1" applyBorder="1">
      <alignment vertical="center"/>
    </xf>
    <xf numFmtId="2" fontId="2" fillId="12" borderId="37" xfId="0" applyNumberFormat="1" applyFont="1" applyFill="1" applyBorder="1" applyAlignment="1">
      <alignment horizontal="center" vertical="center"/>
    </xf>
    <xf numFmtId="0" fontId="19" fillId="5" borderId="1" xfId="0" applyFont="1" applyFill="1" applyBorder="1" applyAlignment="1">
      <alignment vertical="center" wrapText="1"/>
    </xf>
    <xf numFmtId="0" fontId="12" fillId="5" borderId="1" xfId="0" quotePrefix="1" applyFont="1" applyFill="1" applyBorder="1" applyAlignment="1">
      <alignment vertical="center" wrapText="1"/>
    </xf>
    <xf numFmtId="180" fontId="12" fillId="0" borderId="1" xfId="0" applyNumberFormat="1" applyFont="1" applyFill="1" applyBorder="1" applyProtection="1">
      <alignment vertical="center"/>
    </xf>
    <xf numFmtId="177" fontId="31" fillId="13" borderId="1" xfId="1" applyNumberFormat="1" applyFont="1" applyFill="1" applyBorder="1" applyProtection="1">
      <alignment vertical="center"/>
      <protection locked="0"/>
    </xf>
    <xf numFmtId="0" fontId="2" fillId="0" borderId="0" xfId="0" applyFont="1" applyFill="1">
      <alignment vertical="center"/>
    </xf>
    <xf numFmtId="0" fontId="11" fillId="4" borderId="1" xfId="0" applyFont="1" applyFill="1" applyBorder="1" applyAlignment="1">
      <alignment horizontal="center" vertical="center" wrapText="1"/>
    </xf>
    <xf numFmtId="0" fontId="12" fillId="5" borderId="1" xfId="0" applyFont="1" applyFill="1" applyBorder="1" applyAlignment="1">
      <alignment vertical="center" wrapText="1"/>
    </xf>
    <xf numFmtId="0" fontId="12" fillId="0" borderId="1" xfId="0" applyFont="1" applyBorder="1" applyAlignment="1" applyProtection="1">
      <alignment horizontal="left" vertical="center" wrapText="1"/>
      <protection locked="0"/>
    </xf>
    <xf numFmtId="0" fontId="18" fillId="0" borderId="1" xfId="0" applyFont="1" applyBorder="1" applyAlignment="1">
      <alignment horizontal="center" vertical="center" wrapText="1"/>
    </xf>
    <xf numFmtId="0" fontId="12" fillId="0" borderId="1" xfId="0" applyFont="1" applyFill="1" applyBorder="1" applyAlignment="1" applyProtection="1">
      <alignment horizontal="left" vertical="center" wrapText="1"/>
      <protection locked="0"/>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38" fontId="17" fillId="6" borderId="5" xfId="1" applyFont="1" applyFill="1" applyBorder="1" applyAlignment="1">
      <alignment horizontal="right" vertical="center"/>
    </xf>
    <xf numFmtId="38" fontId="17" fillId="6" borderId="6" xfId="1" applyFont="1" applyFill="1" applyBorder="1" applyAlignment="1">
      <alignment horizontal="right" vertical="center"/>
    </xf>
    <xf numFmtId="0" fontId="23" fillId="0" borderId="1" xfId="0" applyFont="1" applyFill="1" applyBorder="1" applyAlignment="1">
      <alignment vertical="center" wrapText="1"/>
    </xf>
    <xf numFmtId="0" fontId="12" fillId="5" borderId="19"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9" xfId="0" applyFont="1" applyFill="1" applyBorder="1" applyAlignment="1">
      <alignment vertical="center" wrapText="1"/>
    </xf>
    <xf numFmtId="0" fontId="0" fillId="0" borderId="7" xfId="0" applyBorder="1" applyAlignment="1">
      <alignment vertical="center" wrapText="1"/>
    </xf>
    <xf numFmtId="0" fontId="6" fillId="3" borderId="0" xfId="0" applyFont="1" applyFill="1" applyAlignment="1">
      <alignment vertical="center"/>
    </xf>
    <xf numFmtId="0" fontId="24" fillId="3" borderId="0" xfId="0" applyFont="1" applyFill="1" applyAlignment="1">
      <alignment horizontal="right" vertical="center"/>
    </xf>
    <xf numFmtId="0" fontId="6" fillId="3" borderId="0" xfId="0" applyFont="1" applyFill="1" applyAlignment="1">
      <alignment horizontal="right" vertical="center"/>
    </xf>
    <xf numFmtId="0" fontId="12" fillId="9" borderId="22" xfId="0" applyFont="1" applyFill="1" applyBorder="1" applyAlignment="1">
      <alignment vertical="center" wrapText="1"/>
    </xf>
    <xf numFmtId="0" fontId="27" fillId="9" borderId="23" xfId="0" applyFont="1" applyFill="1" applyBorder="1" applyAlignment="1">
      <alignment vertical="center" wrapText="1"/>
    </xf>
    <xf numFmtId="0" fontId="27" fillId="9" borderId="24" xfId="0" applyFont="1" applyFill="1" applyBorder="1" applyAlignment="1">
      <alignment vertical="center" wrapText="1"/>
    </xf>
    <xf numFmtId="0" fontId="12" fillId="5" borderId="25" xfId="0" applyFont="1" applyFill="1" applyBorder="1" applyAlignment="1">
      <alignment horizontal="left" vertical="center" wrapText="1"/>
    </xf>
  </cellXfs>
  <cellStyles count="3">
    <cellStyle name="40% - アクセント 6 2"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akutsu/AppData/Local/Temp/Temp1_BOCM_BD_F_PM_ver01%200_20160126.zip/BOCM_BD_F_PMS_ver01.0_20160122_&#12481;&#12521;&#12540;&#12461;&#12515;&#12497;&#12471;&#12486;&#12451;&#21066;&#38500;_&#12514;&#12491;&#12479;&#12522;&#12531;&#12464;&#38917;&#30446;&#36861;&#2115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MS(input)"/>
      <sheetName val="PMS(calc_process)"/>
    </sheetNames>
    <sheetDataSet>
      <sheetData sheetId="0">
        <row r="1">
          <cell r="K1" t="str">
            <v>BOCM_BD_F_PMS_ver01.0</v>
          </cell>
        </row>
      </sheetData>
      <sheetData sheetId="1">
        <row r="6">
          <cell r="G6" t="e">
            <v>#DIV/0!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34"/>
  <sheetViews>
    <sheetView showGridLines="0" zoomScale="80" zoomScaleNormal="80"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2" t="s">
        <v>0</v>
      </c>
    </row>
    <row r="2" spans="1:11" ht="27.75" customHeight="1">
      <c r="A2" s="3" t="s">
        <v>1</v>
      </c>
      <c r="B2" s="4"/>
      <c r="C2" s="4"/>
      <c r="D2" s="4"/>
      <c r="E2" s="4"/>
      <c r="F2" s="4"/>
      <c r="G2" s="4"/>
      <c r="H2" s="4"/>
      <c r="I2" s="4"/>
      <c r="J2" s="4"/>
      <c r="K2" s="5"/>
    </row>
    <row r="4" spans="1:11" ht="18.75" customHeight="1">
      <c r="A4" s="6" t="s">
        <v>2</v>
      </c>
      <c r="B4" s="7"/>
    </row>
    <row r="5" spans="1:11" ht="18.75" customHeight="1">
      <c r="A5" s="7"/>
      <c r="B5" s="8" t="s">
        <v>3</v>
      </c>
      <c r="C5" s="8" t="s">
        <v>4</v>
      </c>
      <c r="D5" s="8" t="s">
        <v>5</v>
      </c>
      <c r="E5" s="8" t="s">
        <v>6</v>
      </c>
      <c r="F5" s="8" t="s">
        <v>7</v>
      </c>
      <c r="G5" s="8" t="s">
        <v>8</v>
      </c>
      <c r="H5" s="8" t="s">
        <v>9</v>
      </c>
      <c r="I5" s="8" t="s">
        <v>10</v>
      </c>
      <c r="J5" s="8" t="s">
        <v>11</v>
      </c>
      <c r="K5" s="8" t="s">
        <v>12</v>
      </c>
    </row>
    <row r="6" spans="1:11" s="9" customFormat="1" ht="39" customHeight="1">
      <c r="B6" s="8" t="s">
        <v>13</v>
      </c>
      <c r="C6" s="8" t="s">
        <v>14</v>
      </c>
      <c r="D6" s="8" t="s">
        <v>15</v>
      </c>
      <c r="E6" s="8" t="s">
        <v>16</v>
      </c>
      <c r="F6" s="8" t="s">
        <v>17</v>
      </c>
      <c r="G6" s="8" t="s">
        <v>18</v>
      </c>
      <c r="H6" s="8" t="s">
        <v>19</v>
      </c>
      <c r="I6" s="8" t="s">
        <v>20</v>
      </c>
      <c r="J6" s="8" t="s">
        <v>21</v>
      </c>
      <c r="K6" s="8" t="s">
        <v>22</v>
      </c>
    </row>
    <row r="7" spans="1:11" ht="237.75" customHeight="1">
      <c r="B7" s="10" t="s">
        <v>23</v>
      </c>
      <c r="C7" s="11" t="s">
        <v>24</v>
      </c>
      <c r="D7" s="11" t="s">
        <v>25</v>
      </c>
      <c r="E7" s="12">
        <v>0</v>
      </c>
      <c r="F7" s="13" t="s">
        <v>26</v>
      </c>
      <c r="G7" s="14" t="s">
        <v>27</v>
      </c>
      <c r="H7" s="14" t="s">
        <v>28</v>
      </c>
      <c r="I7" s="15" t="s">
        <v>29</v>
      </c>
      <c r="J7" s="15" t="s">
        <v>30</v>
      </c>
      <c r="K7" s="16"/>
    </row>
    <row r="8" spans="1:11" ht="94.5" customHeight="1">
      <c r="A8" s="123"/>
      <c r="B8" s="10" t="s">
        <v>31</v>
      </c>
      <c r="C8" s="11" t="s">
        <v>145</v>
      </c>
      <c r="D8" s="11" t="s">
        <v>146</v>
      </c>
      <c r="E8" s="12">
        <v>0</v>
      </c>
      <c r="F8" s="13" t="s">
        <v>147</v>
      </c>
      <c r="G8" s="14" t="s">
        <v>148</v>
      </c>
      <c r="H8" s="14" t="s">
        <v>149</v>
      </c>
      <c r="I8" s="15" t="s">
        <v>150</v>
      </c>
      <c r="J8" s="15" t="s">
        <v>151</v>
      </c>
      <c r="K8" s="16"/>
    </row>
    <row r="9" spans="1:11" ht="237.75" customHeight="1">
      <c r="A9" s="123"/>
      <c r="B9" s="10" t="s">
        <v>152</v>
      </c>
      <c r="C9" s="11" t="s">
        <v>153</v>
      </c>
      <c r="D9" s="11" t="s">
        <v>137</v>
      </c>
      <c r="E9" s="12">
        <v>0</v>
      </c>
      <c r="F9" s="13" t="s">
        <v>105</v>
      </c>
      <c r="G9" s="14" t="s">
        <v>154</v>
      </c>
      <c r="H9" s="14" t="s">
        <v>155</v>
      </c>
      <c r="I9" s="15" t="s">
        <v>156</v>
      </c>
      <c r="J9" s="15" t="s">
        <v>151</v>
      </c>
      <c r="K9" s="16"/>
    </row>
    <row r="10" spans="1:11" ht="52.5" customHeight="1">
      <c r="A10" s="123"/>
    </row>
    <row r="11" spans="1:11" ht="31.5" customHeight="1">
      <c r="A11" s="6" t="s">
        <v>32</v>
      </c>
    </row>
    <row r="12" spans="1:11" ht="20.100000000000001" customHeight="1">
      <c r="A12" s="123"/>
      <c r="B12" s="8" t="s">
        <v>33</v>
      </c>
      <c r="C12" s="124" t="s">
        <v>34</v>
      </c>
      <c r="D12" s="124"/>
      <c r="E12" s="8" t="s">
        <v>35</v>
      </c>
      <c r="F12" s="8" t="s">
        <v>36</v>
      </c>
      <c r="G12" s="124" t="s">
        <v>37</v>
      </c>
      <c r="H12" s="124"/>
      <c r="I12" s="124"/>
      <c r="J12" s="124" t="s">
        <v>38</v>
      </c>
      <c r="K12" s="124"/>
    </row>
    <row r="13" spans="1:11" ht="39" customHeight="1">
      <c r="A13" s="123"/>
      <c r="B13" s="8" t="s">
        <v>39</v>
      </c>
      <c r="C13" s="124" t="s">
        <v>40</v>
      </c>
      <c r="D13" s="124"/>
      <c r="E13" s="8" t="s">
        <v>41</v>
      </c>
      <c r="F13" s="8" t="s">
        <v>42</v>
      </c>
      <c r="G13" s="124" t="s">
        <v>43</v>
      </c>
      <c r="H13" s="124"/>
      <c r="I13" s="124"/>
      <c r="J13" s="124" t="s">
        <v>44</v>
      </c>
      <c r="K13" s="124"/>
    </row>
    <row r="14" spans="1:11" ht="68.25" customHeight="1">
      <c r="A14" s="123"/>
      <c r="B14" s="13" t="s">
        <v>45</v>
      </c>
      <c r="C14" s="125" t="s">
        <v>46</v>
      </c>
      <c r="D14" s="125"/>
      <c r="E14" s="17">
        <v>0</v>
      </c>
      <c r="F14" s="11" t="s">
        <v>47</v>
      </c>
      <c r="G14" s="126" t="s">
        <v>48</v>
      </c>
      <c r="H14" s="126"/>
      <c r="I14" s="126"/>
      <c r="J14" s="127"/>
      <c r="K14" s="127"/>
    </row>
    <row r="15" spans="1:11" ht="54.75" customHeight="1">
      <c r="A15" s="123"/>
      <c r="B15" s="13" t="s">
        <v>45</v>
      </c>
      <c r="C15" s="125" t="s">
        <v>138</v>
      </c>
      <c r="D15" s="125"/>
      <c r="E15" s="18">
        <v>0</v>
      </c>
      <c r="F15" s="11" t="s">
        <v>47</v>
      </c>
      <c r="G15" s="126" t="s">
        <v>49</v>
      </c>
      <c r="H15" s="126"/>
      <c r="I15" s="126"/>
      <c r="J15" s="127"/>
      <c r="K15" s="127"/>
    </row>
    <row r="16" spans="1:11" ht="54.75" customHeight="1">
      <c r="A16" s="123"/>
      <c r="B16" s="13" t="s">
        <v>45</v>
      </c>
      <c r="C16" s="125" t="s">
        <v>139</v>
      </c>
      <c r="D16" s="125"/>
      <c r="E16" s="122">
        <f>IF(ISERROR(3.6*(100/E23)*E25),0,3.6*(100/E23)*E25)</f>
        <v>0</v>
      </c>
      <c r="F16" s="11" t="s">
        <v>47</v>
      </c>
      <c r="G16" s="126" t="s">
        <v>157</v>
      </c>
      <c r="H16" s="126"/>
      <c r="I16" s="126"/>
      <c r="J16" s="127"/>
      <c r="K16" s="127"/>
    </row>
    <row r="17" spans="1:11" ht="54.75" customHeight="1">
      <c r="A17" s="123"/>
      <c r="B17" s="13" t="s">
        <v>45</v>
      </c>
      <c r="C17" s="125" t="s">
        <v>140</v>
      </c>
      <c r="D17" s="125"/>
      <c r="E17" s="122">
        <f>IF(ISERROR(E8*E24*E25/E9),0,E8*E24*E25/E9)</f>
        <v>0</v>
      </c>
      <c r="F17" s="11" t="s">
        <v>47</v>
      </c>
      <c r="G17" s="126" t="s">
        <v>157</v>
      </c>
      <c r="H17" s="126"/>
      <c r="I17" s="126"/>
      <c r="J17" s="127"/>
      <c r="K17" s="127"/>
    </row>
    <row r="18" spans="1:11" ht="54.75" customHeight="1">
      <c r="A18" s="123"/>
      <c r="B18" s="13" t="s">
        <v>50</v>
      </c>
      <c r="C18" s="125" t="s">
        <v>51</v>
      </c>
      <c r="D18" s="125"/>
      <c r="E18" s="19">
        <v>0</v>
      </c>
      <c r="F18" s="119" t="s">
        <v>52</v>
      </c>
      <c r="G18" s="126" t="s">
        <v>53</v>
      </c>
      <c r="H18" s="126"/>
      <c r="I18" s="126"/>
      <c r="J18" s="127"/>
      <c r="K18" s="127"/>
    </row>
    <row r="19" spans="1:11" ht="54.75" customHeight="1">
      <c r="A19" s="123"/>
      <c r="B19" s="13" t="s">
        <v>54</v>
      </c>
      <c r="C19" s="125" t="s">
        <v>55</v>
      </c>
      <c r="D19" s="125"/>
      <c r="E19" s="19">
        <v>0</v>
      </c>
      <c r="F19" s="119" t="s">
        <v>52</v>
      </c>
      <c r="G19" s="126" t="s">
        <v>53</v>
      </c>
      <c r="H19" s="126"/>
      <c r="I19" s="126"/>
      <c r="J19" s="127"/>
      <c r="K19" s="127"/>
    </row>
    <row r="20" spans="1:11" ht="54.75" customHeight="1">
      <c r="A20" s="123"/>
      <c r="B20" s="13" t="s">
        <v>56</v>
      </c>
      <c r="C20" s="125" t="s">
        <v>57</v>
      </c>
      <c r="D20" s="125"/>
      <c r="E20" s="20">
        <v>0</v>
      </c>
      <c r="F20" s="120" t="s">
        <v>58</v>
      </c>
      <c r="G20" s="126" t="s">
        <v>59</v>
      </c>
      <c r="H20" s="126"/>
      <c r="I20" s="126"/>
      <c r="J20" s="127"/>
      <c r="K20" s="127"/>
    </row>
    <row r="21" spans="1:11" ht="54.75" customHeight="1">
      <c r="A21" s="123"/>
      <c r="B21" s="13" t="s">
        <v>60</v>
      </c>
      <c r="C21" s="125" t="s">
        <v>61</v>
      </c>
      <c r="D21" s="125"/>
      <c r="E21" s="20">
        <v>0</v>
      </c>
      <c r="F21" s="120" t="s">
        <v>58</v>
      </c>
      <c r="G21" s="126" t="s">
        <v>62</v>
      </c>
      <c r="H21" s="126"/>
      <c r="I21" s="126"/>
      <c r="J21" s="127"/>
      <c r="K21" s="127"/>
    </row>
    <row r="22" spans="1:11" ht="54.75" customHeight="1">
      <c r="A22" s="123"/>
      <c r="B22" s="13" t="s">
        <v>63</v>
      </c>
      <c r="C22" s="125" t="s">
        <v>64</v>
      </c>
      <c r="D22" s="125"/>
      <c r="E22" s="21">
        <f>E21*((E18-E19+'PMS(calc_process)'!F31+'PMS(calc_process)'!F32)/(37-7+'PMS(calc_process)'!F31+'PMS(calc_process)'!F32))</f>
        <v>0</v>
      </c>
      <c r="F22" s="120" t="s">
        <v>58</v>
      </c>
      <c r="G22" s="128" t="s">
        <v>65</v>
      </c>
      <c r="H22" s="128"/>
      <c r="I22" s="128"/>
      <c r="J22" s="127"/>
      <c r="K22" s="127"/>
    </row>
    <row r="23" spans="1:11" ht="54.75" customHeight="1">
      <c r="A23" s="123"/>
      <c r="B23" s="13" t="s">
        <v>141</v>
      </c>
      <c r="C23" s="125" t="s">
        <v>143</v>
      </c>
      <c r="D23" s="125"/>
      <c r="E23" s="121">
        <v>0</v>
      </c>
      <c r="F23" s="120" t="s">
        <v>142</v>
      </c>
      <c r="G23" s="128" t="s">
        <v>144</v>
      </c>
      <c r="H23" s="128"/>
      <c r="I23" s="128"/>
      <c r="J23" s="127"/>
      <c r="K23" s="127"/>
    </row>
    <row r="24" spans="1:11" ht="99.95" customHeight="1">
      <c r="A24" s="123"/>
      <c r="B24" s="13" t="s">
        <v>130</v>
      </c>
      <c r="C24" s="125" t="s">
        <v>132</v>
      </c>
      <c r="D24" s="125"/>
      <c r="E24" s="21">
        <v>0</v>
      </c>
      <c r="F24" s="120" t="s">
        <v>134</v>
      </c>
      <c r="G24" s="128" t="s">
        <v>136</v>
      </c>
      <c r="H24" s="128"/>
      <c r="I24" s="128"/>
      <c r="J24" s="127"/>
      <c r="K24" s="127"/>
    </row>
    <row r="25" spans="1:11" ht="99.95" customHeight="1">
      <c r="A25" s="123"/>
      <c r="B25" s="13" t="s">
        <v>131</v>
      </c>
      <c r="C25" s="125" t="s">
        <v>133</v>
      </c>
      <c r="D25" s="125"/>
      <c r="E25" s="21">
        <v>0</v>
      </c>
      <c r="F25" s="120" t="s">
        <v>135</v>
      </c>
      <c r="G25" s="128" t="s">
        <v>136</v>
      </c>
      <c r="H25" s="128"/>
      <c r="I25" s="128"/>
      <c r="J25" s="127"/>
      <c r="K25" s="127"/>
    </row>
    <row r="26" spans="1:11" ht="6.75" customHeight="1">
      <c r="A26" s="123"/>
    </row>
    <row r="27" spans="1:11" ht="18.75" customHeight="1">
      <c r="A27" s="22" t="s">
        <v>66</v>
      </c>
      <c r="B27" s="23"/>
    </row>
    <row r="28" spans="1:11" ht="21.75" thickBot="1">
      <c r="B28" s="129" t="s">
        <v>67</v>
      </c>
      <c r="C28" s="130"/>
      <c r="D28" s="24" t="s">
        <v>42</v>
      </c>
    </row>
    <row r="29" spans="1:11" ht="21.75" thickBot="1">
      <c r="B29" s="131" t="e">
        <f>ROUNDDOWN('[1]PMS(calc_process)'!G6, 0)</f>
        <v>#DIV/0!</v>
      </c>
      <c r="C29" s="132"/>
      <c r="D29" s="25" t="s">
        <v>68</v>
      </c>
    </row>
    <row r="30" spans="1:11" ht="20.100000000000001" customHeight="1">
      <c r="B30" s="26"/>
      <c r="C30" s="26"/>
      <c r="F30" s="27"/>
      <c r="G30" s="27"/>
    </row>
    <row r="31" spans="1:11" ht="18.75" customHeight="1">
      <c r="A31" s="6" t="s">
        <v>69</v>
      </c>
    </row>
    <row r="32" spans="1:11" ht="18" customHeight="1">
      <c r="B32" s="28" t="s">
        <v>70</v>
      </c>
      <c r="C32" s="133" t="s">
        <v>71</v>
      </c>
      <c r="D32" s="133"/>
      <c r="E32" s="133"/>
      <c r="F32" s="133"/>
      <c r="G32" s="133"/>
      <c r="H32" s="133"/>
      <c r="I32" s="133"/>
      <c r="J32" s="29"/>
    </row>
    <row r="33" spans="2:10" ht="18" customHeight="1">
      <c r="B33" s="28" t="s">
        <v>72</v>
      </c>
      <c r="C33" s="133" t="s">
        <v>73</v>
      </c>
      <c r="D33" s="133"/>
      <c r="E33" s="133"/>
      <c r="F33" s="133"/>
      <c r="G33" s="133"/>
      <c r="H33" s="133"/>
      <c r="I33" s="133"/>
      <c r="J33" s="29"/>
    </row>
    <row r="34" spans="2:10" ht="18" customHeight="1">
      <c r="B34" s="28" t="s">
        <v>74</v>
      </c>
      <c r="C34" s="133" t="s">
        <v>75</v>
      </c>
      <c r="D34" s="133"/>
      <c r="E34" s="133"/>
      <c r="F34" s="133"/>
      <c r="G34" s="133"/>
      <c r="H34" s="133"/>
      <c r="I34" s="133"/>
      <c r="J34" s="29"/>
    </row>
  </sheetData>
  <mergeCells count="47">
    <mergeCell ref="C17:D17"/>
    <mergeCell ref="G17:I17"/>
    <mergeCell ref="J17:K17"/>
    <mergeCell ref="C16:D16"/>
    <mergeCell ref="G16:I16"/>
    <mergeCell ref="J16:K16"/>
    <mergeCell ref="C33:I33"/>
    <mergeCell ref="C34:I34"/>
    <mergeCell ref="C24:D24"/>
    <mergeCell ref="G24:I24"/>
    <mergeCell ref="J24:K24"/>
    <mergeCell ref="C25:D25"/>
    <mergeCell ref="G25:I25"/>
    <mergeCell ref="J25:K25"/>
    <mergeCell ref="C32:I32"/>
    <mergeCell ref="C22:D22"/>
    <mergeCell ref="G22:I22"/>
    <mergeCell ref="J22:K22"/>
    <mergeCell ref="B28:C28"/>
    <mergeCell ref="B29:C29"/>
    <mergeCell ref="C23:D23"/>
    <mergeCell ref="G23:I23"/>
    <mergeCell ref="J23:K23"/>
    <mergeCell ref="C20:D20"/>
    <mergeCell ref="G20:I20"/>
    <mergeCell ref="J20:K20"/>
    <mergeCell ref="C21:D21"/>
    <mergeCell ref="G21:I21"/>
    <mergeCell ref="J21:K21"/>
    <mergeCell ref="C18:D18"/>
    <mergeCell ref="G18:I18"/>
    <mergeCell ref="J18:K18"/>
    <mergeCell ref="C19:D19"/>
    <mergeCell ref="G19:I19"/>
    <mergeCell ref="J19:K19"/>
    <mergeCell ref="C14:D14"/>
    <mergeCell ref="G14:I14"/>
    <mergeCell ref="J14:K14"/>
    <mergeCell ref="C15:D15"/>
    <mergeCell ref="G15:I15"/>
    <mergeCell ref="J15:K15"/>
    <mergeCell ref="C12:D12"/>
    <mergeCell ref="G12:I12"/>
    <mergeCell ref="J12:K12"/>
    <mergeCell ref="C13:D13"/>
    <mergeCell ref="G13:I13"/>
    <mergeCell ref="J13:K13"/>
  </mergeCells>
  <phoneticPr fontId="4"/>
  <pageMargins left="0.70866141732283472" right="0.70866141732283472" top="0.74803149606299213" bottom="0.74803149606299213"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sheetPr>
  <dimension ref="A1:K33"/>
  <sheetViews>
    <sheetView showGridLines="0" tabSelected="1" view="pageBreakPreview" topLeftCell="A4" zoomScaleNormal="100" zoomScaleSheetLayoutView="100" workbookViewId="0">
      <selection activeCell="G22" sqref="G22"/>
    </sheetView>
  </sheetViews>
  <sheetFormatPr defaultRowHeight="14.25"/>
  <cols>
    <col min="1" max="4" width="3.625" style="1" customWidth="1"/>
    <col min="5" max="5" width="47.125" style="1" customWidth="1"/>
    <col min="6" max="7" width="12.625" style="1" customWidth="1"/>
    <col min="8" max="8" width="14.625" style="1" customWidth="1"/>
    <col min="9" max="9" width="9" style="30"/>
    <col min="10" max="16384" width="9" style="1"/>
  </cols>
  <sheetData>
    <row r="1" spans="1:11" ht="18" customHeight="1">
      <c r="I1" s="2" t="str">
        <f>'[1]PMS(input)'!K1</f>
        <v>BOCM_BD_F_PMS_ver01.0</v>
      </c>
    </row>
    <row r="2" spans="1:11" ht="27.75" customHeight="1">
      <c r="A2" s="138" t="s">
        <v>76</v>
      </c>
      <c r="B2" s="138"/>
      <c r="C2" s="138"/>
      <c r="D2" s="138"/>
      <c r="E2" s="138"/>
      <c r="F2" s="138"/>
      <c r="G2" s="138"/>
      <c r="H2" s="138"/>
      <c r="I2" s="138"/>
    </row>
    <row r="3" spans="1:11" ht="18" customHeight="1">
      <c r="A3" s="139" t="s">
        <v>77</v>
      </c>
      <c r="B3" s="140"/>
      <c r="C3" s="140"/>
      <c r="D3" s="140"/>
      <c r="E3" s="140"/>
      <c r="F3" s="140"/>
      <c r="G3" s="140"/>
      <c r="H3" s="140"/>
      <c r="I3" s="140"/>
    </row>
    <row r="4" spans="1:11" ht="11.25" customHeight="1" thickBot="1"/>
    <row r="5" spans="1:11" ht="18.75" customHeight="1" thickBot="1">
      <c r="A5" s="31" t="s">
        <v>78</v>
      </c>
      <c r="B5" s="32"/>
      <c r="C5" s="32"/>
      <c r="D5" s="32"/>
      <c r="E5" s="33"/>
      <c r="F5" s="34" t="s">
        <v>79</v>
      </c>
      <c r="G5" s="35" t="s">
        <v>80</v>
      </c>
      <c r="H5" s="35" t="s">
        <v>81</v>
      </c>
      <c r="I5" s="36" t="s">
        <v>82</v>
      </c>
    </row>
    <row r="6" spans="1:11" ht="18.75" customHeight="1" thickBot="1">
      <c r="A6" s="37"/>
      <c r="B6" s="38" t="s">
        <v>83</v>
      </c>
      <c r="C6" s="38"/>
      <c r="D6" s="39"/>
      <c r="E6" s="40"/>
      <c r="F6" s="41" t="s">
        <v>84</v>
      </c>
      <c r="G6" s="42" t="e">
        <f>ROUNDDOWN(G10-G19,0)</f>
        <v>#DIV/0!</v>
      </c>
      <c r="H6" s="43" t="s">
        <v>85</v>
      </c>
      <c r="I6" s="44" t="s">
        <v>86</v>
      </c>
    </row>
    <row r="7" spans="1:11" ht="18.75" customHeight="1">
      <c r="A7" s="45" t="s">
        <v>87</v>
      </c>
      <c r="B7" s="46"/>
      <c r="C7" s="46"/>
      <c r="D7" s="47"/>
      <c r="E7" s="48"/>
      <c r="F7" s="49"/>
      <c r="G7" s="50"/>
      <c r="H7" s="49"/>
      <c r="I7" s="51"/>
      <c r="J7" s="52"/>
      <c r="K7" s="52"/>
    </row>
    <row r="8" spans="1:11" ht="36.75" customHeight="1">
      <c r="A8" s="53"/>
      <c r="B8" s="141" t="s">
        <v>88</v>
      </c>
      <c r="C8" s="142"/>
      <c r="D8" s="142"/>
      <c r="E8" s="143"/>
      <c r="F8" s="54" t="s">
        <v>89</v>
      </c>
      <c r="G8" s="55">
        <f>'PMS(input)'!E20</f>
        <v>0</v>
      </c>
      <c r="H8" s="56" t="s">
        <v>90</v>
      </c>
      <c r="I8" s="57" t="s">
        <v>91</v>
      </c>
    </row>
    <row r="9" spans="1:11" ht="18.75" customHeight="1" thickBot="1">
      <c r="A9" s="45" t="s">
        <v>92</v>
      </c>
      <c r="B9" s="58"/>
      <c r="C9" s="59"/>
      <c r="D9" s="60"/>
      <c r="E9" s="60"/>
      <c r="F9" s="60"/>
      <c r="G9" s="61"/>
      <c r="H9" s="61"/>
      <c r="I9" s="62"/>
    </row>
    <row r="10" spans="1:11" ht="18.75" customHeight="1" thickBot="1">
      <c r="A10" s="53"/>
      <c r="B10" s="63" t="s">
        <v>93</v>
      </c>
      <c r="C10" s="64"/>
      <c r="D10" s="65"/>
      <c r="E10" s="65"/>
      <c r="F10" s="66" t="s">
        <v>89</v>
      </c>
      <c r="G10" s="67" t="e">
        <f>(G15*G14*(G17/G16))</f>
        <v>#DIV/0!</v>
      </c>
      <c r="H10" s="43" t="s">
        <v>94</v>
      </c>
      <c r="I10" s="68" t="s">
        <v>95</v>
      </c>
    </row>
    <row r="11" spans="1:11" ht="18.75" customHeight="1">
      <c r="A11" s="53"/>
      <c r="B11" s="63"/>
      <c r="C11" s="69" t="s">
        <v>96</v>
      </c>
      <c r="D11" s="70"/>
      <c r="E11" s="69"/>
      <c r="F11" s="71" t="s">
        <v>89</v>
      </c>
      <c r="G11" s="72"/>
      <c r="H11" s="73"/>
      <c r="I11" s="57"/>
    </row>
    <row r="12" spans="1:11" ht="18.75" customHeight="1">
      <c r="A12" s="53"/>
      <c r="B12" s="63"/>
      <c r="C12" s="74"/>
      <c r="D12" s="75" t="s">
        <v>97</v>
      </c>
      <c r="E12" s="76"/>
      <c r="F12" s="54" t="s">
        <v>98</v>
      </c>
      <c r="G12" s="77">
        <f>'PMS(input)'!E14</f>
        <v>0</v>
      </c>
      <c r="H12" s="78" t="s">
        <v>99</v>
      </c>
      <c r="I12" s="57" t="s">
        <v>100</v>
      </c>
    </row>
    <row r="13" spans="1:11" ht="18.75" customHeight="1">
      <c r="A13" s="53"/>
      <c r="B13" s="63"/>
      <c r="C13" s="74"/>
      <c r="D13" s="75" t="s">
        <v>101</v>
      </c>
      <c r="E13" s="76"/>
      <c r="F13" s="54" t="s">
        <v>98</v>
      </c>
      <c r="G13" s="77">
        <f>SUM('PMS(input)'!E15:E17)</f>
        <v>0</v>
      </c>
      <c r="H13" s="78" t="s">
        <v>99</v>
      </c>
      <c r="I13" s="57" t="s">
        <v>100</v>
      </c>
    </row>
    <row r="14" spans="1:11" ht="39.75" customHeight="1">
      <c r="A14" s="53"/>
      <c r="B14" s="63"/>
      <c r="C14" s="74"/>
      <c r="D14" s="136" t="s">
        <v>102</v>
      </c>
      <c r="E14" s="137"/>
      <c r="F14" s="54" t="s">
        <v>98</v>
      </c>
      <c r="G14" s="77">
        <f>MIN(G12:G13)</f>
        <v>0</v>
      </c>
      <c r="H14" s="78" t="s">
        <v>99</v>
      </c>
      <c r="I14" s="57" t="s">
        <v>100</v>
      </c>
    </row>
    <row r="15" spans="1:11" ht="18.75" customHeight="1">
      <c r="A15" s="53"/>
      <c r="B15" s="63"/>
      <c r="C15" s="74"/>
      <c r="D15" s="75" t="s">
        <v>103</v>
      </c>
      <c r="E15" s="76"/>
      <c r="F15" s="79" t="s">
        <v>104</v>
      </c>
      <c r="G15" s="80">
        <f>'PMS(input)'!E7</f>
        <v>0</v>
      </c>
      <c r="H15" s="81" t="s">
        <v>105</v>
      </c>
      <c r="I15" s="82" t="s">
        <v>106</v>
      </c>
    </row>
    <row r="16" spans="1:11" ht="37.5" customHeight="1">
      <c r="A16" s="53"/>
      <c r="B16" s="63"/>
      <c r="C16" s="74"/>
      <c r="D16" s="144" t="s">
        <v>107</v>
      </c>
      <c r="E16" s="135"/>
      <c r="F16" s="54" t="s">
        <v>89</v>
      </c>
      <c r="G16" s="55">
        <f>'PMS(input)'!E20</f>
        <v>0</v>
      </c>
      <c r="H16" s="56" t="s">
        <v>108</v>
      </c>
      <c r="I16" s="57" t="s">
        <v>109</v>
      </c>
    </row>
    <row r="17" spans="1:9" ht="36.75" customHeight="1">
      <c r="A17" s="37"/>
      <c r="B17" s="39"/>
      <c r="C17" s="83"/>
      <c r="D17" s="144" t="s">
        <v>110</v>
      </c>
      <c r="E17" s="135"/>
      <c r="F17" s="54" t="s">
        <v>89</v>
      </c>
      <c r="G17" s="84">
        <f>'PMS(input)'!E22</f>
        <v>0</v>
      </c>
      <c r="H17" s="85" t="s">
        <v>108</v>
      </c>
      <c r="I17" s="82" t="s">
        <v>111</v>
      </c>
    </row>
    <row r="18" spans="1:9" ht="18.75" customHeight="1" thickBot="1">
      <c r="A18" s="45" t="s">
        <v>112</v>
      </c>
      <c r="B18" s="86"/>
      <c r="C18" s="86"/>
      <c r="D18" s="86"/>
      <c r="E18" s="87"/>
      <c r="F18" s="88"/>
      <c r="G18" s="61"/>
      <c r="H18" s="89"/>
      <c r="I18" s="90"/>
    </row>
    <row r="19" spans="1:9" ht="18.75" customHeight="1" thickBot="1">
      <c r="A19" s="91"/>
      <c r="B19" s="92" t="s">
        <v>113</v>
      </c>
      <c r="C19" s="92"/>
      <c r="D19" s="92"/>
      <c r="E19" s="93"/>
      <c r="F19" s="94" t="s">
        <v>89</v>
      </c>
      <c r="G19" s="95">
        <f>G23*G24</f>
        <v>0</v>
      </c>
      <c r="H19" s="96" t="s">
        <v>114</v>
      </c>
      <c r="I19" s="57" t="s">
        <v>115</v>
      </c>
    </row>
    <row r="20" spans="1:9" ht="18.75" customHeight="1">
      <c r="A20" s="91"/>
      <c r="B20" s="97"/>
      <c r="C20" s="98"/>
      <c r="D20" s="99"/>
      <c r="E20" s="100"/>
      <c r="F20" s="73" t="s">
        <v>89</v>
      </c>
      <c r="G20" s="72"/>
      <c r="H20" s="96"/>
      <c r="I20" s="57"/>
    </row>
    <row r="21" spans="1:9" ht="18.75" customHeight="1">
      <c r="A21" s="91"/>
      <c r="B21" s="97"/>
      <c r="C21" s="101"/>
      <c r="D21" s="75" t="s">
        <v>97</v>
      </c>
      <c r="E21" s="76"/>
      <c r="F21" s="54" t="s">
        <v>98</v>
      </c>
      <c r="G21" s="77">
        <f>'PMS(input)'!E14</f>
        <v>0</v>
      </c>
      <c r="H21" s="78" t="s">
        <v>99</v>
      </c>
      <c r="I21" s="57" t="s">
        <v>100</v>
      </c>
    </row>
    <row r="22" spans="1:9" ht="18.75" customHeight="1">
      <c r="A22" s="91"/>
      <c r="B22" s="97"/>
      <c r="C22" s="101"/>
      <c r="D22" s="75" t="s">
        <v>101</v>
      </c>
      <c r="E22" s="76"/>
      <c r="F22" s="54" t="s">
        <v>98</v>
      </c>
      <c r="G22" s="77">
        <f>SUM('PMS(input)'!E15:E17)</f>
        <v>0</v>
      </c>
      <c r="H22" s="78" t="s">
        <v>116</v>
      </c>
      <c r="I22" s="57" t="s">
        <v>117</v>
      </c>
    </row>
    <row r="23" spans="1:9" ht="35.25" customHeight="1">
      <c r="A23" s="91"/>
      <c r="B23" s="97"/>
      <c r="C23" s="101"/>
      <c r="D23" s="134" t="s">
        <v>118</v>
      </c>
      <c r="E23" s="135"/>
      <c r="F23" s="79" t="s">
        <v>119</v>
      </c>
      <c r="G23" s="102">
        <f>MIN(G21:G22)</f>
        <v>0</v>
      </c>
      <c r="H23" s="54" t="s">
        <v>108</v>
      </c>
      <c r="I23" s="57" t="s">
        <v>108</v>
      </c>
    </row>
    <row r="24" spans="1:9" ht="18.75" customHeight="1">
      <c r="A24" s="91"/>
      <c r="B24" s="97"/>
      <c r="C24" s="101"/>
      <c r="D24" s="103" t="s">
        <v>120</v>
      </c>
      <c r="E24" s="104"/>
      <c r="F24" s="105" t="s">
        <v>98</v>
      </c>
      <c r="G24" s="106">
        <f>'PMS(input)'!E7</f>
        <v>0</v>
      </c>
      <c r="H24" s="107" t="s">
        <v>105</v>
      </c>
      <c r="I24" s="108" t="s">
        <v>121</v>
      </c>
    </row>
    <row r="25" spans="1:9">
      <c r="A25" s="109"/>
      <c r="B25" s="109"/>
      <c r="C25" s="110"/>
      <c r="D25" s="109"/>
      <c r="E25" s="110"/>
      <c r="F25" s="111"/>
      <c r="G25" s="112"/>
      <c r="H25" s="112"/>
      <c r="I25" s="113"/>
    </row>
    <row r="26" spans="1:9" ht="21.75" customHeight="1">
      <c r="E26" s="109" t="s">
        <v>122</v>
      </c>
      <c r="F26" s="26"/>
    </row>
    <row r="27" spans="1:9" ht="21.75" customHeight="1">
      <c r="E27" s="114" t="s">
        <v>123</v>
      </c>
      <c r="F27" s="115">
        <v>5.13</v>
      </c>
      <c r="G27" s="115" t="s">
        <v>124</v>
      </c>
      <c r="H27" s="116"/>
    </row>
    <row r="28" spans="1:9" ht="21.75" customHeight="1">
      <c r="E28" s="114" t="s">
        <v>125</v>
      </c>
      <c r="F28" s="118">
        <v>5.5</v>
      </c>
      <c r="G28" s="115" t="s">
        <v>124</v>
      </c>
      <c r="H28" s="116"/>
    </row>
    <row r="29" spans="1:9" ht="21.75" customHeight="1">
      <c r="E29" s="114" t="s">
        <v>126</v>
      </c>
      <c r="F29" s="115">
        <v>5.66</v>
      </c>
      <c r="G29" s="115" t="s">
        <v>124</v>
      </c>
      <c r="H29" s="109"/>
    </row>
    <row r="30" spans="1:9">
      <c r="E30" s="117"/>
      <c r="F30" s="117"/>
      <c r="G30" s="109"/>
      <c r="H30" s="109"/>
    </row>
    <row r="31" spans="1:9" ht="21.75" customHeight="1">
      <c r="E31" s="114" t="s">
        <v>127</v>
      </c>
      <c r="F31" s="115">
        <v>1.5</v>
      </c>
      <c r="G31" s="115" t="s">
        <v>128</v>
      </c>
      <c r="H31" s="109"/>
    </row>
    <row r="32" spans="1:9" ht="21.75" customHeight="1">
      <c r="E32" s="114" t="s">
        <v>129</v>
      </c>
      <c r="F32" s="115">
        <v>1.5</v>
      </c>
      <c r="G32" s="115" t="s">
        <v>128</v>
      </c>
      <c r="H32" s="109"/>
    </row>
    <row r="33" spans="5:8">
      <c r="E33" s="117"/>
      <c r="F33" s="117"/>
      <c r="G33" s="109"/>
      <c r="H33" s="109"/>
    </row>
  </sheetData>
  <mergeCells count="7">
    <mergeCell ref="D23:E23"/>
    <mergeCell ref="D14:E14"/>
    <mergeCell ref="A2:I2"/>
    <mergeCell ref="A3:I3"/>
    <mergeCell ref="B8:E8"/>
    <mergeCell ref="D16:E16"/>
    <mergeCell ref="D17:E17"/>
  </mergeCells>
  <phoneticPr fontId="3"/>
  <dataValidations count="1">
    <dataValidation type="list" allowBlank="1" showInputMessage="1" showErrorMessage="1" sqref="F17">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2016-01-26T02:23:56Z</dcterms:created>
  <dcterms:modified xsi:type="dcterms:W3CDTF">2016-02-04T08:11:23Z</dcterms:modified>
</cp:coreProperties>
</file>