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azabu\project\2020\P200004501_令和2年度二国間クレジット制度の効率的な運用のための検討・実施事業委託業務\02_作業\02_各種申請\01_Methodology\08_ID\ID_PM034(EMATEC、エアレーター)\6_ID_AM024_ver01.0\"/>
    </mc:Choice>
  </mc:AlternateContent>
  <xr:revisionPtr revIDLastSave="0" documentId="13_ncr:1_{359305EF-BA4E-4442-924D-9FCFEA441926}" xr6:coauthVersionLast="41" xr6:coauthVersionMax="41" xr10:uidLastSave="{00000000-0000-0000-0000-000000000000}"/>
  <bookViews>
    <workbookView xWindow="-120" yWindow="-120" windowWidth="29040" windowHeight="15990" tabRatio="735" xr2:uid="{00000000-000D-0000-FFFF-FFFF00000000}"/>
  </bookViews>
  <sheets>
    <sheet name="MPS(input)" sheetId="30" r:id="rId1"/>
    <sheet name="MPS(input_separate)" sheetId="32" r:id="rId2"/>
    <sheet name="MPS(calc_process)" sheetId="31" r:id="rId3"/>
    <sheet name="MSS" sheetId="33" r:id="rId4"/>
    <sheet name="MRS(input)" sheetId="34" r:id="rId5"/>
    <sheet name="MRS(input_separate)" sheetId="35" r:id="rId6"/>
    <sheet name="MRS(calc_process)" sheetId="36" r:id="rId7"/>
  </sheets>
  <definedNames>
    <definedName name="_xlnm.Print_Area" localSheetId="2">'MPS(calc_process)'!$A$1:$I$17</definedName>
    <definedName name="_xlnm.Print_Area" localSheetId="0">'MPS(input)'!$A$1:$K$39</definedName>
    <definedName name="_xlnm.Print_Area" localSheetId="6">'MRS(calc_process)'!$A$1:$I$17</definedName>
    <definedName name="_xlnm.Print_Area" localSheetId="4">'MRS(input)'!$A$1:$L$39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0" i="34" l="1"/>
  <c r="H30" i="34"/>
  <c r="K29" i="34"/>
  <c r="H29" i="34"/>
  <c r="K28" i="34"/>
  <c r="H28" i="34"/>
  <c r="K27" i="34"/>
  <c r="H27" i="34"/>
  <c r="K26" i="34"/>
  <c r="H26" i="34"/>
  <c r="Q19" i="35"/>
  <c r="P19" i="35"/>
  <c r="O19" i="35"/>
  <c r="N19" i="35"/>
  <c r="M19" i="35"/>
  <c r="Q18" i="35"/>
  <c r="P18" i="35"/>
  <c r="O18" i="35"/>
  <c r="N18" i="35"/>
  <c r="M18" i="35"/>
  <c r="Q17" i="35"/>
  <c r="P17" i="35"/>
  <c r="K17" i="35" s="1"/>
  <c r="O17" i="35"/>
  <c r="N17" i="35"/>
  <c r="M17" i="35"/>
  <c r="S17" i="35" s="1"/>
  <c r="Q16" i="35"/>
  <c r="L16" i="35" s="1"/>
  <c r="P16" i="35"/>
  <c r="O16" i="35"/>
  <c r="N16" i="35"/>
  <c r="M16" i="35"/>
  <c r="S16" i="35" s="1"/>
  <c r="Q15" i="35"/>
  <c r="P15" i="35"/>
  <c r="O15" i="35"/>
  <c r="N15" i="35"/>
  <c r="M15" i="35"/>
  <c r="Q14" i="35"/>
  <c r="P14" i="35"/>
  <c r="O14" i="35"/>
  <c r="N14" i="35"/>
  <c r="M14" i="35"/>
  <c r="Q13" i="35"/>
  <c r="P13" i="35"/>
  <c r="K13" i="35" s="1"/>
  <c r="O13" i="35"/>
  <c r="N13" i="35"/>
  <c r="M13" i="35"/>
  <c r="S13" i="35" s="1"/>
  <c r="Q12" i="35"/>
  <c r="L12" i="35" s="1"/>
  <c r="P12" i="35"/>
  <c r="O12" i="35"/>
  <c r="N12" i="35"/>
  <c r="M12" i="35"/>
  <c r="S12" i="35" s="1"/>
  <c r="Q11" i="35"/>
  <c r="P11" i="35"/>
  <c r="O11" i="35"/>
  <c r="N11" i="35"/>
  <c r="M11" i="35"/>
  <c r="Q10" i="35"/>
  <c r="P10" i="35"/>
  <c r="O10" i="35"/>
  <c r="N10" i="35"/>
  <c r="M10" i="35"/>
  <c r="I2" i="36"/>
  <c r="I1" i="36"/>
  <c r="S2" i="35"/>
  <c r="S1" i="35"/>
  <c r="L2" i="34"/>
  <c r="L1" i="34"/>
  <c r="S19" i="35"/>
  <c r="K19" i="35"/>
  <c r="L19" i="35"/>
  <c r="H19" i="35"/>
  <c r="R19" i="35" s="1"/>
  <c r="S18" i="35"/>
  <c r="L18" i="35"/>
  <c r="K18" i="35"/>
  <c r="H18" i="35"/>
  <c r="L17" i="35"/>
  <c r="H17" i="35"/>
  <c r="K16" i="35"/>
  <c r="H16" i="35"/>
  <c r="S15" i="35"/>
  <c r="K15" i="35"/>
  <c r="L15" i="35"/>
  <c r="H15" i="35"/>
  <c r="R15" i="35" s="1"/>
  <c r="S14" i="35"/>
  <c r="L14" i="35"/>
  <c r="K14" i="35"/>
  <c r="H14" i="35"/>
  <c r="R14" i="35" s="1"/>
  <c r="L13" i="35"/>
  <c r="H13" i="35"/>
  <c r="K12" i="35"/>
  <c r="H12" i="35"/>
  <c r="S11" i="35"/>
  <c r="K11" i="35"/>
  <c r="L11" i="35"/>
  <c r="H11" i="35"/>
  <c r="R11" i="35" s="1"/>
  <c r="S10" i="35"/>
  <c r="L10" i="35"/>
  <c r="K10" i="35"/>
  <c r="H10" i="35"/>
  <c r="R10" i="35" s="1"/>
  <c r="Q9" i="35"/>
  <c r="P9" i="35"/>
  <c r="O9" i="35"/>
  <c r="N9" i="35"/>
  <c r="M9" i="35"/>
  <c r="L9" i="35"/>
  <c r="K9" i="35"/>
  <c r="J9" i="35"/>
  <c r="I9" i="35"/>
  <c r="H9" i="35"/>
  <c r="G9" i="35"/>
  <c r="F9" i="35"/>
  <c r="E9" i="35"/>
  <c r="D9" i="35"/>
  <c r="C9" i="35"/>
  <c r="Q8" i="35"/>
  <c r="P8" i="35"/>
  <c r="O8" i="35"/>
  <c r="N8" i="35"/>
  <c r="M8" i="35"/>
  <c r="L8" i="35"/>
  <c r="K8" i="35"/>
  <c r="J8" i="35"/>
  <c r="I8" i="35"/>
  <c r="H8" i="35"/>
  <c r="G8" i="35"/>
  <c r="F8" i="35"/>
  <c r="E8" i="35"/>
  <c r="D8" i="35"/>
  <c r="C8" i="35"/>
  <c r="C2" i="33"/>
  <c r="C1" i="33"/>
  <c r="I2" i="31"/>
  <c r="S2" i="32"/>
  <c r="S20" i="35" l="1"/>
  <c r="G12" i="36" s="1"/>
  <c r="G11" i="36" s="1"/>
  <c r="R12" i="35"/>
  <c r="R20" i="35" s="1"/>
  <c r="G9" i="36" s="1"/>
  <c r="G8" i="36" s="1"/>
  <c r="G6" i="36" s="1"/>
  <c r="C34" i="34" s="1"/>
  <c r="R13" i="35"/>
  <c r="R16" i="35"/>
  <c r="R17" i="35"/>
  <c r="R18" i="35"/>
  <c r="P10" i="32"/>
  <c r="K10" i="32" s="1"/>
  <c r="L19" i="32"/>
  <c r="L11" i="32"/>
  <c r="L12" i="32"/>
  <c r="L13" i="32"/>
  <c r="L14" i="32"/>
  <c r="L15" i="32"/>
  <c r="L16" i="32"/>
  <c r="L17" i="32"/>
  <c r="L18" i="32"/>
  <c r="L10" i="32"/>
  <c r="H10" i="32" l="1"/>
  <c r="R10" i="32" s="1"/>
  <c r="L9" i="32"/>
  <c r="L8" i="32"/>
  <c r="J9" i="32"/>
  <c r="I9" i="32"/>
  <c r="J8" i="32"/>
  <c r="I8" i="32"/>
  <c r="G9" i="32"/>
  <c r="F9" i="32"/>
  <c r="G8" i="32"/>
  <c r="F8" i="32"/>
  <c r="Q9" i="32" l="1"/>
  <c r="Q8" i="32"/>
  <c r="S1" i="32" l="1"/>
  <c r="I1" i="31"/>
  <c r="S11" i="32" l="1"/>
  <c r="S12" i="32"/>
  <c r="S13" i="32"/>
  <c r="S14" i="32"/>
  <c r="S15" i="32"/>
  <c r="S16" i="32"/>
  <c r="S17" i="32"/>
  <c r="S18" i="32"/>
  <c r="S19" i="32"/>
  <c r="S10" i="32"/>
  <c r="P11" i="32"/>
  <c r="K11" i="32" s="1"/>
  <c r="P12" i="32"/>
  <c r="K12" i="32" s="1"/>
  <c r="P13" i="32"/>
  <c r="K13" i="32" s="1"/>
  <c r="P14" i="32"/>
  <c r="K14" i="32" s="1"/>
  <c r="P15" i="32"/>
  <c r="K15" i="32" s="1"/>
  <c r="P16" i="32"/>
  <c r="K16" i="32" s="1"/>
  <c r="P17" i="32"/>
  <c r="K17" i="32" s="1"/>
  <c r="P18" i="32"/>
  <c r="K18" i="32" s="1"/>
  <c r="P19" i="32"/>
  <c r="K19" i="32" s="1"/>
  <c r="P9" i="32"/>
  <c r="P8" i="32"/>
  <c r="O9" i="32"/>
  <c r="O8" i="32"/>
  <c r="N9" i="32"/>
  <c r="N8" i="32"/>
  <c r="M9" i="32"/>
  <c r="M8" i="32"/>
  <c r="K9" i="32"/>
  <c r="K8" i="32"/>
  <c r="H11" i="32"/>
  <c r="R11" i="32" s="1"/>
  <c r="H12" i="32"/>
  <c r="R12" i="32" s="1"/>
  <c r="H13" i="32"/>
  <c r="R13" i="32" s="1"/>
  <c r="H14" i="32"/>
  <c r="R14" i="32" s="1"/>
  <c r="H15" i="32"/>
  <c r="R15" i="32" s="1"/>
  <c r="H16" i="32"/>
  <c r="R16" i="32" s="1"/>
  <c r="H17" i="32"/>
  <c r="R17" i="32" s="1"/>
  <c r="H18" i="32"/>
  <c r="R18" i="32" s="1"/>
  <c r="H19" i="32"/>
  <c r="R19" i="32" s="1"/>
  <c r="H9" i="32"/>
  <c r="H8" i="32"/>
  <c r="E9" i="32"/>
  <c r="E8" i="32"/>
  <c r="D9" i="32"/>
  <c r="D8" i="32"/>
  <c r="C8" i="32"/>
  <c r="C9" i="32"/>
  <c r="S20" i="32" l="1"/>
  <c r="R20" i="32"/>
  <c r="G12" i="31" l="1"/>
  <c r="G11" i="31" s="1"/>
  <c r="G9" i="31" l="1"/>
  <c r="G8" i="31" s="1"/>
  <c r="G6" i="31" s="1"/>
  <c r="B34" i="30" s="1"/>
</calcChain>
</file>

<file path=xl/sharedStrings.xml><?xml version="1.0" encoding="utf-8"?>
<sst xmlns="http://schemas.openxmlformats.org/spreadsheetml/2006/main" count="560" uniqueCount="178">
  <si>
    <t>Value</t>
    <phoneticPr fontId="2"/>
  </si>
  <si>
    <t>Units</t>
    <phoneticPr fontId="2"/>
  </si>
  <si>
    <t>1. Calculations for emission reductions</t>
    <phoneticPr fontId="2"/>
  </si>
  <si>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</si>
  <si>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</si>
  <si>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</si>
  <si>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</si>
  <si>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</si>
  <si>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</si>
  <si>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</si>
  <si>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</si>
  <si>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</si>
  <si>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</si>
  <si>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</si>
  <si>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</si>
  <si>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</si>
  <si>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</si>
  <si>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</si>
  <si>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</si>
  <si>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</si>
  <si>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</si>
  <si>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</si>
  <si>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</si>
  <si>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</si>
  <si>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</si>
  <si>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</si>
  <si>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</si>
  <si>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</si>
  <si>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</si>
  <si>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</si>
  <si>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</si>
  <si>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</si>
  <si>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</si>
  <si>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tCO</t>
    </r>
    <r>
      <rPr>
        <vertAlign val="subscript"/>
        <sz val="11"/>
        <color theme="1"/>
        <rFont val="Arial"/>
        <family val="2"/>
      </rPr>
      <t>2</t>
    </r>
    <r>
      <rPr>
        <sz val="11"/>
        <color theme="1"/>
        <rFont val="Arial"/>
        <family val="2"/>
      </rPr>
      <t>/p</t>
    </r>
    <phoneticPr fontId="2"/>
  </si>
  <si>
    <r>
      <t xml:space="preserve">Emission reductions during the period </t>
    </r>
    <r>
      <rPr>
        <i/>
        <sz val="11"/>
        <color theme="1"/>
        <rFont val="Arial"/>
        <family val="2"/>
      </rPr>
      <t>p</t>
    </r>
    <phoneticPr fontId="2"/>
  </si>
  <si>
    <r>
      <t xml:space="preserve">Reference emissions during the period </t>
    </r>
    <r>
      <rPr>
        <i/>
        <sz val="11"/>
        <color theme="1"/>
        <rFont val="Arial"/>
        <family val="2"/>
      </rPr>
      <t>p</t>
    </r>
    <phoneticPr fontId="2"/>
  </si>
  <si>
    <r>
      <t xml:space="preserve">Project emissions during the period </t>
    </r>
    <r>
      <rPr>
        <i/>
        <sz val="11"/>
        <color theme="1"/>
        <rFont val="Arial"/>
        <family val="2"/>
      </rPr>
      <t>p</t>
    </r>
    <phoneticPr fontId="2"/>
  </si>
  <si>
    <r>
      <t xml:space="preserve">Parameters to be monitored </t>
    </r>
    <r>
      <rPr>
        <b/>
        <i/>
        <sz val="11"/>
        <color theme="0"/>
        <rFont val="Arial"/>
        <family val="2"/>
      </rPr>
      <t>ex post</t>
    </r>
    <phoneticPr fontId="14"/>
  </si>
  <si>
    <r>
      <t xml:space="preserve">Project-specific parameters to be fixed </t>
    </r>
    <r>
      <rPr>
        <b/>
        <i/>
        <sz val="11"/>
        <color theme="0"/>
        <rFont val="Arial"/>
        <family val="2"/>
      </rPr>
      <t>ex ante</t>
    </r>
    <phoneticPr fontId="14"/>
  </si>
  <si>
    <r>
      <rPr>
        <b/>
        <i/>
        <sz val="11"/>
        <color theme="0"/>
        <rFont val="Arial"/>
        <family val="2"/>
      </rPr>
      <t>Ex-ante</t>
    </r>
    <r>
      <rPr>
        <b/>
        <sz val="11"/>
        <color theme="0"/>
        <rFont val="Arial"/>
        <family val="2"/>
      </rPr>
      <t xml:space="preserve"> estimation of emissions</t>
    </r>
    <phoneticPr fontId="14"/>
  </si>
  <si>
    <t>Parameters</t>
    <phoneticPr fontId="14"/>
  </si>
  <si>
    <t>i</t>
    <phoneticPr fontId="2"/>
  </si>
  <si>
    <t>Description of data</t>
    <phoneticPr fontId="14"/>
  </si>
  <si>
    <t>Units</t>
    <phoneticPr fontId="14"/>
  </si>
  <si>
    <t>-</t>
    <phoneticPr fontId="14"/>
  </si>
  <si>
    <t>Estimated values</t>
    <phoneticPr fontId="14"/>
  </si>
  <si>
    <t>Total</t>
    <phoneticPr fontId="14"/>
  </si>
  <si>
    <t>Identification number of blower</t>
    <phoneticPr fontId="14"/>
  </si>
  <si>
    <t>Data is measured by measuring equipment.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phoneticPr fontId="2"/>
  </si>
  <si>
    <t>Measured data</t>
    <phoneticPr fontId="2"/>
  </si>
  <si>
    <t>Continuously</t>
    <phoneticPr fontId="2"/>
  </si>
  <si>
    <t>Calculated data</t>
    <phoneticPr fontId="2"/>
  </si>
  <si>
    <t>-</t>
    <phoneticPr fontId="2"/>
  </si>
  <si>
    <t>Option C</t>
    <phoneticPr fontId="2"/>
  </si>
  <si>
    <t>(1)</t>
    <phoneticPr fontId="2"/>
  </si>
  <si>
    <t>(2)</t>
  </si>
  <si>
    <t>(3)</t>
  </si>
  <si>
    <r>
      <t xml:space="preserve">Project emissions during the period </t>
    </r>
    <r>
      <rPr>
        <i/>
        <sz val="11"/>
        <rFont val="Arial"/>
        <family val="2"/>
      </rPr>
      <t>p</t>
    </r>
    <phoneticPr fontId="14"/>
  </si>
  <si>
    <r>
      <t xml:space="preserve">Reference emissions during the period </t>
    </r>
    <r>
      <rPr>
        <i/>
        <sz val="11"/>
        <rFont val="Arial"/>
        <family val="2"/>
      </rPr>
      <t>p</t>
    </r>
    <phoneticPr fontId="2"/>
  </si>
  <si>
    <t>2. Calculations for reference emissions</t>
    <phoneticPr fontId="2"/>
  </si>
  <si>
    <t>3. Calculations of the project emissions</t>
    <phoneticPr fontId="2"/>
  </si>
  <si>
    <r>
      <t>tCO</t>
    </r>
    <r>
      <rPr>
        <vertAlign val="subscript"/>
        <sz val="11"/>
        <rFont val="Arial"/>
        <family val="2"/>
      </rPr>
      <t>2</t>
    </r>
    <r>
      <rPr>
        <sz val="11"/>
        <rFont val="Arial"/>
        <family val="2"/>
      </rPr>
      <t>/p</t>
    </r>
    <phoneticPr fontId="14"/>
  </si>
  <si>
    <r>
      <t xml:space="preserve">Reference emissions during the period </t>
    </r>
    <r>
      <rPr>
        <i/>
        <sz val="11"/>
        <rFont val="Arial"/>
        <family val="2"/>
      </rPr>
      <t>p</t>
    </r>
    <phoneticPr fontId="14"/>
  </si>
  <si>
    <r>
      <t>tCO</t>
    </r>
    <r>
      <rPr>
        <vertAlign val="subscript"/>
        <sz val="11"/>
        <rFont val="Arial"/>
        <family val="2"/>
      </rPr>
      <t>2</t>
    </r>
    <r>
      <rPr>
        <sz val="11"/>
        <rFont val="Arial"/>
        <family val="2"/>
      </rPr>
      <t>/MWh</t>
    </r>
    <phoneticPr fontId="14"/>
  </si>
  <si>
    <r>
      <t>EF</t>
    </r>
    <r>
      <rPr>
        <vertAlign val="subscript"/>
        <sz val="11"/>
        <rFont val="Arial"/>
        <family val="2"/>
      </rPr>
      <t>elec</t>
    </r>
    <r>
      <rPr>
        <sz val="11"/>
        <rFont val="Arial"/>
        <family val="2"/>
      </rPr>
      <t xml:space="preserve"> (For captive electricity with Diesel fuel)</t>
    </r>
    <phoneticPr fontId="14"/>
  </si>
  <si>
    <r>
      <t>EF</t>
    </r>
    <r>
      <rPr>
        <vertAlign val="subscript"/>
        <sz val="11"/>
        <rFont val="Arial"/>
        <family val="2"/>
      </rPr>
      <t>elec</t>
    </r>
    <r>
      <rPr>
        <sz val="11"/>
        <rFont val="Arial"/>
        <family val="2"/>
      </rPr>
      <t xml:space="preserve"> (For captive electricity with Natural gas)</t>
    </r>
    <phoneticPr fontId="14"/>
  </si>
  <si>
    <t>-</t>
    <phoneticPr fontId="2"/>
  </si>
  <si>
    <t>[Grid electricity]
The most recent value available at the time of validation is applied and fixed for the monitoring period thereafter. The data is sourced from “Emission Factors of Electricity Interconnection Systems”, National Committee on Clean Development Mechanism Indonesian DNA for CDM unless otherwise instructed by the Joint Committee.
[Captive electricity]
CDM approved small scale methodology: AMS-I.A</t>
    <phoneticPr fontId="2"/>
  </si>
  <si>
    <r>
      <t>ER</t>
    </r>
    <r>
      <rPr>
        <i/>
        <vertAlign val="subscript"/>
        <sz val="11"/>
        <color theme="1"/>
        <rFont val="Arial"/>
        <family val="2"/>
      </rPr>
      <t>p</t>
    </r>
    <phoneticPr fontId="2"/>
  </si>
  <si>
    <r>
      <t>RE</t>
    </r>
    <r>
      <rPr>
        <i/>
        <vertAlign val="subscript"/>
        <sz val="11"/>
        <color theme="1"/>
        <rFont val="Arial"/>
        <family val="2"/>
      </rPr>
      <t>p</t>
    </r>
    <phoneticPr fontId="2"/>
  </si>
  <si>
    <r>
      <t>PE</t>
    </r>
    <r>
      <rPr>
        <i/>
        <vertAlign val="subscript"/>
        <sz val="11"/>
        <color theme="1"/>
        <rFont val="Arial"/>
        <family val="2"/>
      </rPr>
      <t>p</t>
    </r>
    <phoneticPr fontId="2"/>
  </si>
  <si>
    <t>Calculation frequency</t>
    <phoneticPr fontId="2"/>
  </si>
  <si>
    <t>Once a day</t>
    <phoneticPr fontId="2"/>
  </si>
  <si>
    <t>kWh/p</t>
    <phoneticPr fontId="2"/>
  </si>
  <si>
    <t>h/p</t>
    <phoneticPr fontId="2"/>
  </si>
  <si>
    <t>Calculated data</t>
    <phoneticPr fontId="2"/>
  </si>
  <si>
    <t>-</t>
    <phoneticPr fontId="2"/>
  </si>
  <si>
    <t>(5)</t>
  </si>
  <si>
    <t>Pa (G)</t>
    <phoneticPr fontId="2"/>
  </si>
  <si>
    <t>rpm</t>
    <phoneticPr fontId="2"/>
  </si>
  <si>
    <t>kW</t>
    <phoneticPr fontId="2"/>
  </si>
  <si>
    <t>Estimated data</t>
    <phoneticPr fontId="2"/>
  </si>
  <si>
    <t>(4)</t>
  </si>
  <si>
    <t>(6)</t>
    <phoneticPr fontId="2"/>
  </si>
  <si>
    <t>(7)</t>
    <phoneticPr fontId="2"/>
  </si>
  <si>
    <t>(8)</t>
    <phoneticPr fontId="2"/>
  </si>
  <si>
    <t>(9)</t>
    <phoneticPr fontId="2"/>
  </si>
  <si>
    <t>(10)</t>
    <phoneticPr fontId="2"/>
  </si>
  <si>
    <r>
      <t>EC</t>
    </r>
    <r>
      <rPr>
        <i/>
        <vertAlign val="subscript"/>
        <sz val="11"/>
        <rFont val="Arial"/>
        <family val="2"/>
      </rPr>
      <t>PJ,i,p</t>
    </r>
    <phoneticPr fontId="2"/>
  </si>
  <si>
    <r>
      <t xml:space="preserve">Electricity consumption of the project blower </t>
    </r>
    <r>
      <rPr>
        <i/>
        <sz val="11"/>
        <rFont val="Arial"/>
        <family val="2"/>
      </rPr>
      <t>i</t>
    </r>
    <r>
      <rPr>
        <sz val="11"/>
        <rFont val="Arial"/>
        <family val="2"/>
      </rPr>
      <t xml:space="preserve"> during the period </t>
    </r>
    <r>
      <rPr>
        <i/>
        <sz val="11"/>
        <rFont val="Arial"/>
        <family val="2"/>
      </rPr>
      <t>p</t>
    </r>
    <r>
      <rPr>
        <sz val="11"/>
        <rFont val="Arial"/>
        <family val="2"/>
      </rPr>
      <t xml:space="preserve"> </t>
    </r>
    <phoneticPr fontId="2"/>
  </si>
  <si>
    <r>
      <t>OT</t>
    </r>
    <r>
      <rPr>
        <i/>
        <vertAlign val="subscript"/>
        <sz val="11"/>
        <rFont val="Arial"/>
        <family val="2"/>
      </rPr>
      <t>PJ,i,p</t>
    </r>
    <phoneticPr fontId="2"/>
  </si>
  <si>
    <r>
      <t xml:space="preserve">Operating time of the project blower </t>
    </r>
    <r>
      <rPr>
        <i/>
        <sz val="11"/>
        <rFont val="Arial"/>
        <family val="2"/>
      </rPr>
      <t>i</t>
    </r>
    <r>
      <rPr>
        <sz val="11"/>
        <rFont val="Arial"/>
        <family val="2"/>
      </rPr>
      <t xml:space="preserve"> during the period </t>
    </r>
    <r>
      <rPr>
        <i/>
        <sz val="11"/>
        <rFont val="Arial"/>
        <family val="2"/>
      </rPr>
      <t>p</t>
    </r>
    <phoneticPr fontId="2"/>
  </si>
  <si>
    <r>
      <t xml:space="preserve">Data is obtained from the project blower </t>
    </r>
    <r>
      <rPr>
        <i/>
        <sz val="11"/>
        <rFont val="Arial"/>
        <family val="2"/>
      </rPr>
      <t>i</t>
    </r>
    <r>
      <rPr>
        <sz val="11"/>
        <rFont val="Arial"/>
        <family val="2"/>
      </rPr>
      <t xml:space="preserve"> operating system.</t>
    </r>
    <phoneticPr fontId="2"/>
  </si>
  <si>
    <r>
      <t>IT</t>
    </r>
    <r>
      <rPr>
        <i/>
        <vertAlign val="subscript"/>
        <sz val="11"/>
        <rFont val="Arial"/>
        <family val="2"/>
      </rPr>
      <t>PJ,i,p</t>
    </r>
    <phoneticPr fontId="2"/>
  </si>
  <si>
    <r>
      <t xml:space="preserve">Stop time of the project blower </t>
    </r>
    <r>
      <rPr>
        <i/>
        <sz val="11"/>
        <rFont val="Arial"/>
        <family val="2"/>
      </rPr>
      <t>i</t>
    </r>
    <r>
      <rPr>
        <sz val="11"/>
        <rFont val="Arial"/>
        <family val="2"/>
      </rPr>
      <t xml:space="preserve"> during intermittent operation during the period </t>
    </r>
    <r>
      <rPr>
        <i/>
        <sz val="11"/>
        <rFont val="Arial"/>
        <family val="2"/>
      </rPr>
      <t>p</t>
    </r>
    <phoneticPr fontId="2"/>
  </si>
  <si>
    <r>
      <t>PS</t>
    </r>
    <r>
      <rPr>
        <i/>
        <vertAlign val="subscript"/>
        <sz val="11"/>
        <rFont val="Arial"/>
        <family val="2"/>
      </rPr>
      <t>PJ,ave,i,p</t>
    </r>
    <phoneticPr fontId="2"/>
  </si>
  <si>
    <r>
      <t>RPM</t>
    </r>
    <r>
      <rPr>
        <i/>
        <vertAlign val="subscript"/>
        <sz val="11"/>
        <rFont val="Arial"/>
        <family val="2"/>
      </rPr>
      <t>PJ,ave,i,p</t>
    </r>
    <phoneticPr fontId="2"/>
  </si>
  <si>
    <r>
      <t xml:space="preserve">Average RPM of the project blower </t>
    </r>
    <r>
      <rPr>
        <i/>
        <sz val="11"/>
        <rFont val="Arial"/>
        <family val="2"/>
      </rPr>
      <t>i</t>
    </r>
    <r>
      <rPr>
        <sz val="11"/>
        <rFont val="Arial"/>
        <family val="2"/>
      </rPr>
      <t xml:space="preserve"> during the period </t>
    </r>
    <r>
      <rPr>
        <i/>
        <sz val="11"/>
        <rFont val="Arial"/>
        <family val="2"/>
      </rPr>
      <t>p</t>
    </r>
    <phoneticPr fontId="2"/>
  </si>
  <si>
    <r>
      <t>OT</t>
    </r>
    <r>
      <rPr>
        <i/>
        <vertAlign val="subscript"/>
        <sz val="11"/>
        <rFont val="Arial"/>
        <family val="2"/>
      </rPr>
      <t>RE,i,p</t>
    </r>
    <phoneticPr fontId="2"/>
  </si>
  <si>
    <r>
      <t xml:space="preserve">Operating time of the reference blower </t>
    </r>
    <r>
      <rPr>
        <i/>
        <sz val="11"/>
        <rFont val="Arial"/>
        <family val="2"/>
      </rPr>
      <t xml:space="preserve">i </t>
    </r>
    <r>
      <rPr>
        <sz val="11"/>
        <rFont val="Arial"/>
        <family val="2"/>
      </rPr>
      <t xml:space="preserve">during the period </t>
    </r>
    <r>
      <rPr>
        <i/>
        <sz val="11"/>
        <rFont val="Arial"/>
        <family val="2"/>
      </rPr>
      <t>p</t>
    </r>
    <phoneticPr fontId="2"/>
  </si>
  <si>
    <r>
      <rPr>
        <i/>
        <sz val="11"/>
        <rFont val="Arial"/>
        <family val="2"/>
      </rPr>
      <t>OT</t>
    </r>
    <r>
      <rPr>
        <i/>
        <vertAlign val="subscript"/>
        <sz val="11"/>
        <rFont val="Arial"/>
        <family val="2"/>
      </rPr>
      <t>RE,i,p</t>
    </r>
    <r>
      <rPr>
        <sz val="11"/>
        <rFont val="Arial"/>
        <family val="2"/>
      </rPr>
      <t xml:space="preserve"> is calculated from </t>
    </r>
    <r>
      <rPr>
        <i/>
        <sz val="11"/>
        <rFont val="Arial"/>
        <family val="2"/>
      </rPr>
      <t>OT</t>
    </r>
    <r>
      <rPr>
        <i/>
        <vertAlign val="subscript"/>
        <sz val="11"/>
        <rFont val="Arial"/>
        <family val="2"/>
      </rPr>
      <t>PJ,i,p</t>
    </r>
    <r>
      <rPr>
        <sz val="11"/>
        <rFont val="Arial"/>
        <family val="2"/>
      </rPr>
      <t xml:space="preserve"> added by </t>
    </r>
    <r>
      <rPr>
        <i/>
        <sz val="11"/>
        <rFont val="Arial"/>
        <family val="2"/>
      </rPr>
      <t>IT</t>
    </r>
    <r>
      <rPr>
        <i/>
        <vertAlign val="subscript"/>
        <sz val="11"/>
        <rFont val="Arial"/>
        <family val="2"/>
      </rPr>
      <t>PJ,i,p</t>
    </r>
    <r>
      <rPr>
        <sz val="11"/>
        <rFont val="Arial"/>
        <family val="2"/>
      </rPr>
      <t>.</t>
    </r>
    <phoneticPr fontId="2"/>
  </si>
  <si>
    <r>
      <t xml:space="preserve">Once in a period </t>
    </r>
    <r>
      <rPr>
        <i/>
        <sz val="11"/>
        <rFont val="Arial"/>
        <family val="2"/>
      </rPr>
      <t>p</t>
    </r>
    <phoneticPr fontId="2"/>
  </si>
  <si>
    <r>
      <t>SP</t>
    </r>
    <r>
      <rPr>
        <i/>
        <vertAlign val="subscript"/>
        <sz val="11"/>
        <rFont val="Arial"/>
        <family val="2"/>
      </rPr>
      <t>RE,i,p</t>
    </r>
    <phoneticPr fontId="2"/>
  </si>
  <si>
    <r>
      <t xml:space="preserve">Estimated shaft power of the reference blower </t>
    </r>
    <r>
      <rPr>
        <i/>
        <sz val="11"/>
        <rFont val="Arial"/>
        <family val="2"/>
      </rPr>
      <t>i</t>
    </r>
    <r>
      <rPr>
        <sz val="11"/>
        <rFont val="Arial"/>
        <family val="2"/>
      </rPr>
      <t xml:space="preserve"> during the period </t>
    </r>
    <r>
      <rPr>
        <i/>
        <sz val="11"/>
        <rFont val="Arial"/>
        <family val="2"/>
      </rPr>
      <t>p</t>
    </r>
    <phoneticPr fontId="2"/>
  </si>
  <si>
    <r>
      <rPr>
        <i/>
        <sz val="11"/>
        <rFont val="Arial"/>
        <family val="2"/>
      </rPr>
      <t>SP</t>
    </r>
    <r>
      <rPr>
        <i/>
        <vertAlign val="subscript"/>
        <sz val="11"/>
        <rFont val="Arial"/>
        <family val="2"/>
      </rPr>
      <t>RE,i,p</t>
    </r>
    <r>
      <rPr>
        <sz val="11"/>
        <rFont val="Arial"/>
        <family val="2"/>
      </rPr>
      <t xml:space="preserve"> is selected from the performance table of the blower </t>
    </r>
    <r>
      <rPr>
        <i/>
        <sz val="11"/>
        <rFont val="Arial"/>
        <family val="2"/>
      </rPr>
      <t>i</t>
    </r>
    <r>
      <rPr>
        <sz val="11"/>
        <rFont val="Arial"/>
        <family val="2"/>
      </rPr>
      <t xml:space="preserve"> with </t>
    </r>
    <r>
      <rPr>
        <i/>
        <sz val="11"/>
        <rFont val="Arial"/>
        <family val="2"/>
      </rPr>
      <t>PS</t>
    </r>
    <r>
      <rPr>
        <i/>
        <vertAlign val="subscript"/>
        <sz val="11"/>
        <rFont val="Arial"/>
        <family val="2"/>
      </rPr>
      <t>RE,i,p</t>
    </r>
    <r>
      <rPr>
        <sz val="11"/>
        <rFont val="Arial"/>
        <family val="2"/>
      </rPr>
      <t xml:space="preserve"> and </t>
    </r>
    <r>
      <rPr>
        <i/>
        <sz val="11"/>
        <rFont val="Arial"/>
        <family val="2"/>
      </rPr>
      <t>RPM</t>
    </r>
    <r>
      <rPr>
        <i/>
        <vertAlign val="subscript"/>
        <sz val="11"/>
        <rFont val="Arial"/>
        <family val="2"/>
      </rPr>
      <t>RE,i,p</t>
    </r>
    <r>
      <rPr>
        <sz val="11"/>
        <rFont val="Arial"/>
        <family val="2"/>
      </rPr>
      <t>.</t>
    </r>
    <phoneticPr fontId="2"/>
  </si>
  <si>
    <r>
      <t>SP</t>
    </r>
    <r>
      <rPr>
        <i/>
        <vertAlign val="subscript"/>
        <sz val="11"/>
        <rFont val="Arial"/>
        <family val="2"/>
      </rPr>
      <t>PJ,i,p</t>
    </r>
    <phoneticPr fontId="2"/>
  </si>
  <si>
    <r>
      <t xml:space="preserve">Estimated shaft power of the project blower </t>
    </r>
    <r>
      <rPr>
        <i/>
        <sz val="11"/>
        <rFont val="Arial"/>
        <family val="2"/>
      </rPr>
      <t>i</t>
    </r>
    <r>
      <rPr>
        <sz val="11"/>
        <rFont val="Arial"/>
        <family val="2"/>
      </rPr>
      <t xml:space="preserve"> during the period </t>
    </r>
    <r>
      <rPr>
        <i/>
        <sz val="11"/>
        <rFont val="Arial"/>
        <family val="2"/>
      </rPr>
      <t>p</t>
    </r>
    <phoneticPr fontId="2"/>
  </si>
  <si>
    <r>
      <rPr>
        <i/>
        <sz val="11"/>
        <rFont val="Arial"/>
        <family val="2"/>
      </rPr>
      <t>SP</t>
    </r>
    <r>
      <rPr>
        <i/>
        <vertAlign val="subscript"/>
        <sz val="11"/>
        <rFont val="Arial"/>
        <family val="2"/>
      </rPr>
      <t>PJ,i,p</t>
    </r>
    <r>
      <rPr>
        <sz val="11"/>
        <rFont val="Arial"/>
        <family val="2"/>
      </rPr>
      <t xml:space="preserve"> is selected from the performance table of the blower </t>
    </r>
    <r>
      <rPr>
        <i/>
        <sz val="11"/>
        <rFont val="Arial"/>
        <family val="2"/>
      </rPr>
      <t>i</t>
    </r>
    <r>
      <rPr>
        <sz val="11"/>
        <rFont val="Arial"/>
        <family val="2"/>
      </rPr>
      <t xml:space="preserve"> with </t>
    </r>
    <r>
      <rPr>
        <i/>
        <sz val="11"/>
        <rFont val="Arial"/>
        <family val="2"/>
      </rPr>
      <t>PS</t>
    </r>
    <r>
      <rPr>
        <i/>
        <vertAlign val="subscript"/>
        <sz val="11"/>
        <rFont val="Arial"/>
        <family val="2"/>
      </rPr>
      <t>PJ,ave,i,p</t>
    </r>
    <r>
      <rPr>
        <sz val="11"/>
        <rFont val="Arial"/>
        <family val="2"/>
      </rPr>
      <t xml:space="preserve"> and </t>
    </r>
    <r>
      <rPr>
        <i/>
        <sz val="11"/>
        <rFont val="Arial"/>
        <family val="2"/>
      </rPr>
      <t>RPM</t>
    </r>
    <r>
      <rPr>
        <i/>
        <vertAlign val="subscript"/>
        <sz val="11"/>
        <rFont val="Arial"/>
        <family val="2"/>
      </rPr>
      <t>PJ,ave,i,p</t>
    </r>
    <r>
      <rPr>
        <sz val="11"/>
        <rFont val="Arial"/>
        <family val="2"/>
      </rPr>
      <t>.</t>
    </r>
    <phoneticPr fontId="2"/>
  </si>
  <si>
    <r>
      <t>PS</t>
    </r>
    <r>
      <rPr>
        <i/>
        <vertAlign val="subscript"/>
        <sz val="11"/>
        <rFont val="Arial"/>
        <family val="2"/>
      </rPr>
      <t>RE,i,p</t>
    </r>
    <phoneticPr fontId="2"/>
  </si>
  <si>
    <r>
      <t xml:space="preserve">Calculated daily discharge pressure of the reference blower </t>
    </r>
    <r>
      <rPr>
        <i/>
        <sz val="11"/>
        <rFont val="Arial"/>
        <family val="2"/>
      </rPr>
      <t>i</t>
    </r>
    <r>
      <rPr>
        <sz val="11"/>
        <rFont val="Arial"/>
        <family val="2"/>
      </rPr>
      <t xml:space="preserve"> during the period </t>
    </r>
    <r>
      <rPr>
        <i/>
        <sz val="11"/>
        <rFont val="Arial"/>
        <family val="2"/>
      </rPr>
      <t>p</t>
    </r>
    <phoneticPr fontId="2"/>
  </si>
  <si>
    <r>
      <rPr>
        <i/>
        <sz val="11"/>
        <rFont val="Arial"/>
        <family val="2"/>
      </rPr>
      <t>PS</t>
    </r>
    <r>
      <rPr>
        <i/>
        <vertAlign val="subscript"/>
        <sz val="11"/>
        <rFont val="Arial"/>
        <family val="2"/>
      </rPr>
      <t>RE,i,p</t>
    </r>
    <r>
      <rPr>
        <sz val="11"/>
        <rFont val="Arial"/>
        <family val="2"/>
      </rPr>
      <t xml:space="preserve"> is calculated by </t>
    </r>
    <r>
      <rPr>
        <i/>
        <sz val="11"/>
        <rFont val="Arial"/>
        <family val="2"/>
      </rPr>
      <t>PS</t>
    </r>
    <r>
      <rPr>
        <i/>
        <vertAlign val="subscript"/>
        <sz val="11"/>
        <rFont val="Arial"/>
        <family val="2"/>
      </rPr>
      <t>PJ,ave,i,p</t>
    </r>
    <r>
      <rPr>
        <sz val="11"/>
        <rFont val="Arial"/>
        <family val="2"/>
      </rPr>
      <t xml:space="preserve"> divided by </t>
    </r>
    <r>
      <rPr>
        <i/>
        <sz val="11"/>
        <rFont val="Arial"/>
        <family val="2"/>
      </rPr>
      <t>F</t>
    </r>
    <r>
      <rPr>
        <i/>
        <vertAlign val="subscript"/>
        <sz val="11"/>
        <rFont val="Arial"/>
        <family val="2"/>
      </rPr>
      <t>PS,i</t>
    </r>
    <r>
      <rPr>
        <sz val="11"/>
        <rFont val="Arial"/>
        <family val="2"/>
      </rPr>
      <t>.</t>
    </r>
    <phoneticPr fontId="2"/>
  </si>
  <si>
    <r>
      <t>RPM</t>
    </r>
    <r>
      <rPr>
        <i/>
        <vertAlign val="subscript"/>
        <sz val="11"/>
        <rFont val="Arial"/>
        <family val="2"/>
      </rPr>
      <t>RE,i,p</t>
    </r>
    <phoneticPr fontId="2"/>
  </si>
  <si>
    <r>
      <t xml:space="preserve">Calculated RPM of the reference blower </t>
    </r>
    <r>
      <rPr>
        <i/>
        <sz val="11"/>
        <rFont val="Arial"/>
        <family val="2"/>
      </rPr>
      <t>i</t>
    </r>
    <r>
      <rPr>
        <sz val="11"/>
        <rFont val="Arial"/>
        <family val="2"/>
      </rPr>
      <t xml:space="preserve"> during the period </t>
    </r>
    <r>
      <rPr>
        <i/>
        <sz val="11"/>
        <rFont val="Arial"/>
        <family val="2"/>
      </rPr>
      <t>p</t>
    </r>
    <phoneticPr fontId="2"/>
  </si>
  <si>
    <r>
      <rPr>
        <i/>
        <sz val="11"/>
        <rFont val="Arial"/>
        <family val="2"/>
      </rPr>
      <t>RPM</t>
    </r>
    <r>
      <rPr>
        <i/>
        <vertAlign val="subscript"/>
        <sz val="11"/>
        <rFont val="Arial"/>
        <family val="2"/>
      </rPr>
      <t>RE,i,p</t>
    </r>
    <r>
      <rPr>
        <sz val="11"/>
        <rFont val="Arial"/>
        <family val="2"/>
      </rPr>
      <t xml:space="preserve"> is calculated by </t>
    </r>
    <r>
      <rPr>
        <i/>
        <sz val="11"/>
        <rFont val="Arial"/>
        <family val="2"/>
      </rPr>
      <t>RPM</t>
    </r>
    <r>
      <rPr>
        <i/>
        <vertAlign val="subscript"/>
        <sz val="11"/>
        <rFont val="Arial"/>
        <family val="2"/>
      </rPr>
      <t>PJ,ave,i,p</t>
    </r>
    <r>
      <rPr>
        <sz val="11"/>
        <rFont val="Arial"/>
        <family val="2"/>
      </rPr>
      <t xml:space="preserve"> divided by </t>
    </r>
    <r>
      <rPr>
        <i/>
        <sz val="11"/>
        <rFont val="Arial"/>
        <family val="2"/>
      </rPr>
      <t>F</t>
    </r>
    <r>
      <rPr>
        <i/>
        <vertAlign val="subscript"/>
        <sz val="11"/>
        <rFont val="Arial"/>
        <family val="2"/>
      </rPr>
      <t>rpm,i</t>
    </r>
    <r>
      <rPr>
        <sz val="11"/>
        <rFont val="Arial"/>
        <family val="2"/>
      </rPr>
      <t>.</t>
    </r>
    <phoneticPr fontId="2"/>
  </si>
  <si>
    <r>
      <t>EF</t>
    </r>
    <r>
      <rPr>
        <i/>
        <vertAlign val="subscript"/>
        <sz val="11"/>
        <rFont val="Arial"/>
        <family val="2"/>
      </rPr>
      <t>elec</t>
    </r>
    <phoneticPr fontId="2"/>
  </si>
  <si>
    <r>
      <t>CO</t>
    </r>
    <r>
      <rPr>
        <vertAlign val="subscript"/>
        <sz val="11"/>
        <rFont val="Arial"/>
        <family val="2"/>
      </rPr>
      <t>2</t>
    </r>
    <r>
      <rPr>
        <sz val="11"/>
        <rFont val="Arial"/>
        <family val="2"/>
      </rPr>
      <t xml:space="preserve"> emission factor for consumed electricity</t>
    </r>
    <phoneticPr fontId="2"/>
  </si>
  <si>
    <r>
      <t>tCO</t>
    </r>
    <r>
      <rPr>
        <vertAlign val="subscript"/>
        <sz val="11"/>
        <rFont val="Arial"/>
        <family val="2"/>
      </rPr>
      <t>2</t>
    </r>
    <r>
      <rPr>
        <sz val="11"/>
        <rFont val="Arial"/>
        <family val="2"/>
      </rPr>
      <t>/MWh</t>
    </r>
    <phoneticPr fontId="2"/>
  </si>
  <si>
    <r>
      <t>PS</t>
    </r>
    <r>
      <rPr>
        <i/>
        <vertAlign val="subscript"/>
        <sz val="11"/>
        <rFont val="Arial"/>
        <family val="2"/>
      </rPr>
      <t>RE,low,i,intre</t>
    </r>
    <phoneticPr fontId="2"/>
  </si>
  <si>
    <r>
      <rPr>
        <i/>
        <sz val="11"/>
        <rFont val="Arial"/>
        <family val="2"/>
      </rPr>
      <t>PS</t>
    </r>
    <r>
      <rPr>
        <i/>
        <vertAlign val="subscript"/>
        <sz val="11"/>
        <rFont val="Arial"/>
        <family val="2"/>
      </rPr>
      <t>RE,low,i,intre</t>
    </r>
    <r>
      <rPr>
        <sz val="11"/>
        <rFont val="Arial"/>
        <family val="2"/>
      </rPr>
      <t xml:space="preserve"> is selected from the lowest monitored data during the parameter monitoring period before the aerator installation.</t>
    </r>
    <phoneticPr fontId="2"/>
  </si>
  <si>
    <r>
      <t>PS</t>
    </r>
    <r>
      <rPr>
        <i/>
        <vertAlign val="subscript"/>
        <sz val="11"/>
        <rFont val="Arial"/>
        <family val="2"/>
      </rPr>
      <t>PJ,high,i,intpj</t>
    </r>
    <phoneticPr fontId="2"/>
  </si>
  <si>
    <r>
      <t xml:space="preserve">Highest daily discharge pressure of the project blower </t>
    </r>
    <r>
      <rPr>
        <i/>
        <sz val="11"/>
        <rFont val="Arial"/>
        <family val="2"/>
      </rPr>
      <t>i</t>
    </r>
    <r>
      <rPr>
        <sz val="11"/>
        <rFont val="Arial"/>
        <family val="2"/>
      </rPr>
      <t xml:space="preserve"> during the parameter monitoring period after completion of aerator installation</t>
    </r>
    <phoneticPr fontId="2"/>
  </si>
  <si>
    <r>
      <rPr>
        <i/>
        <sz val="11"/>
        <rFont val="Arial"/>
        <family val="2"/>
      </rPr>
      <t>PS</t>
    </r>
    <r>
      <rPr>
        <i/>
        <vertAlign val="subscript"/>
        <sz val="11"/>
        <rFont val="Arial"/>
        <family val="2"/>
      </rPr>
      <t>PJ,high,i,intpj</t>
    </r>
    <r>
      <rPr>
        <sz val="11"/>
        <rFont val="Arial"/>
        <family val="2"/>
      </rPr>
      <t xml:space="preserve"> is selected from the highest monitored data during the parameter monitoring period after completion of aerator installation.</t>
    </r>
    <phoneticPr fontId="2"/>
  </si>
  <si>
    <r>
      <t>F</t>
    </r>
    <r>
      <rPr>
        <i/>
        <vertAlign val="subscript"/>
        <sz val="11"/>
        <rFont val="Arial"/>
        <family val="2"/>
      </rPr>
      <t>PS,i</t>
    </r>
    <phoneticPr fontId="2"/>
  </si>
  <si>
    <r>
      <rPr>
        <i/>
        <sz val="11"/>
        <rFont val="Arial"/>
        <family val="2"/>
      </rPr>
      <t>F</t>
    </r>
    <r>
      <rPr>
        <i/>
        <vertAlign val="subscript"/>
        <sz val="11"/>
        <rFont val="Arial"/>
        <family val="2"/>
      </rPr>
      <t>PS,i</t>
    </r>
    <r>
      <rPr>
        <sz val="11"/>
        <rFont val="Arial"/>
        <family val="2"/>
      </rPr>
      <t xml:space="preserve"> is calculated by </t>
    </r>
    <r>
      <rPr>
        <i/>
        <sz val="11"/>
        <rFont val="Arial"/>
        <family val="2"/>
      </rPr>
      <t>PS</t>
    </r>
    <r>
      <rPr>
        <i/>
        <vertAlign val="subscript"/>
        <sz val="11"/>
        <rFont val="Arial"/>
        <family val="2"/>
      </rPr>
      <t>PJ.high,i,intpj</t>
    </r>
    <r>
      <rPr>
        <sz val="11"/>
        <rFont val="Arial"/>
        <family val="2"/>
      </rPr>
      <t xml:space="preserve"> divided by </t>
    </r>
    <r>
      <rPr>
        <i/>
        <sz val="11"/>
        <rFont val="Arial"/>
        <family val="2"/>
      </rPr>
      <t>PS</t>
    </r>
    <r>
      <rPr>
        <i/>
        <vertAlign val="subscript"/>
        <sz val="11"/>
        <rFont val="Arial"/>
        <family val="2"/>
      </rPr>
      <t>RE,low,i,intre</t>
    </r>
    <r>
      <rPr>
        <sz val="11"/>
        <rFont val="Arial"/>
        <family val="2"/>
      </rPr>
      <t>.</t>
    </r>
    <phoneticPr fontId="2"/>
  </si>
  <si>
    <r>
      <t>F</t>
    </r>
    <r>
      <rPr>
        <i/>
        <vertAlign val="subscript"/>
        <sz val="11"/>
        <rFont val="Arial"/>
        <family val="2"/>
      </rPr>
      <t>RPM,i</t>
    </r>
    <phoneticPr fontId="2"/>
  </si>
  <si>
    <r>
      <t>IT</t>
    </r>
    <r>
      <rPr>
        <i/>
        <vertAlign val="subscript"/>
        <sz val="11"/>
        <rFont val="Arial"/>
        <family val="2"/>
      </rPr>
      <t>PJ,i,p</t>
    </r>
    <phoneticPr fontId="14"/>
  </si>
  <si>
    <r>
      <t>F</t>
    </r>
    <r>
      <rPr>
        <i/>
        <vertAlign val="subscript"/>
        <sz val="11"/>
        <rFont val="Arial"/>
        <family val="2"/>
      </rPr>
      <t>RPM,i</t>
    </r>
    <phoneticPr fontId="14"/>
  </si>
  <si>
    <r>
      <t>RE</t>
    </r>
    <r>
      <rPr>
        <i/>
        <vertAlign val="subscript"/>
        <sz val="11"/>
        <rFont val="Arial"/>
        <family val="2"/>
      </rPr>
      <t>i,p</t>
    </r>
    <phoneticPr fontId="2"/>
  </si>
  <si>
    <r>
      <t>PE</t>
    </r>
    <r>
      <rPr>
        <i/>
        <vertAlign val="subscript"/>
        <sz val="11"/>
        <rFont val="Arial"/>
        <family val="2"/>
      </rPr>
      <t>i,p</t>
    </r>
    <phoneticPr fontId="14"/>
  </si>
  <si>
    <r>
      <t xml:space="preserve">Lowest daily discharge pressure of the reference blower </t>
    </r>
    <r>
      <rPr>
        <i/>
        <sz val="11"/>
        <rFont val="Arial"/>
        <family val="2"/>
      </rPr>
      <t>i</t>
    </r>
    <r>
      <rPr>
        <sz val="11"/>
        <rFont val="Arial"/>
        <family val="2"/>
      </rPr>
      <t xml:space="preserve"> during the parameter monitoring period before the aerator installation</t>
    </r>
    <phoneticPr fontId="2"/>
  </si>
  <si>
    <r>
      <t>PS</t>
    </r>
    <r>
      <rPr>
        <i/>
        <vertAlign val="subscript"/>
        <sz val="11"/>
        <rFont val="Arial"/>
        <family val="2"/>
      </rPr>
      <t>PJ,ave,i,p</t>
    </r>
    <phoneticPr fontId="14"/>
  </si>
  <si>
    <r>
      <t>RPM</t>
    </r>
    <r>
      <rPr>
        <i/>
        <vertAlign val="subscript"/>
        <sz val="11"/>
        <rFont val="Arial"/>
        <family val="2"/>
      </rPr>
      <t>PJ,ave,i,p</t>
    </r>
    <phoneticPr fontId="14"/>
  </si>
  <si>
    <r>
      <t>OT</t>
    </r>
    <r>
      <rPr>
        <i/>
        <vertAlign val="subscript"/>
        <sz val="11"/>
        <rFont val="Arial"/>
        <family val="2"/>
      </rPr>
      <t>RE,i,p</t>
    </r>
    <phoneticPr fontId="14"/>
  </si>
  <si>
    <r>
      <t>SP</t>
    </r>
    <r>
      <rPr>
        <i/>
        <vertAlign val="subscript"/>
        <sz val="11"/>
        <rFont val="Arial"/>
        <family val="2"/>
      </rPr>
      <t>RE,i,p</t>
    </r>
    <phoneticPr fontId="14"/>
  </si>
  <si>
    <r>
      <t>SP</t>
    </r>
    <r>
      <rPr>
        <i/>
        <vertAlign val="subscript"/>
        <sz val="11"/>
        <rFont val="Arial"/>
        <family val="2"/>
      </rPr>
      <t>PJ,i,p</t>
    </r>
    <phoneticPr fontId="14"/>
  </si>
  <si>
    <r>
      <t>PS</t>
    </r>
    <r>
      <rPr>
        <i/>
        <vertAlign val="subscript"/>
        <sz val="11"/>
        <rFont val="Arial"/>
        <family val="2"/>
      </rPr>
      <t>RE,i,p</t>
    </r>
    <phoneticPr fontId="14"/>
  </si>
  <si>
    <r>
      <t xml:space="preserve">Ratio of discharge pressure change at the blower </t>
    </r>
    <r>
      <rPr>
        <i/>
        <sz val="11"/>
        <rFont val="Arial"/>
        <family val="2"/>
      </rPr>
      <t>i</t>
    </r>
    <phoneticPr fontId="2"/>
  </si>
  <si>
    <r>
      <t>Ratio of RPM change at the blower</t>
    </r>
    <r>
      <rPr>
        <i/>
        <sz val="11"/>
        <rFont val="Arial"/>
        <family val="2"/>
      </rPr>
      <t xml:space="preserve"> i</t>
    </r>
    <phoneticPr fontId="2"/>
  </si>
  <si>
    <r>
      <rPr>
        <i/>
        <sz val="11"/>
        <rFont val="Arial"/>
        <family val="2"/>
      </rPr>
      <t>F</t>
    </r>
    <r>
      <rPr>
        <i/>
        <vertAlign val="subscript"/>
        <sz val="11"/>
        <rFont val="Arial"/>
        <family val="2"/>
      </rPr>
      <t>RPM,i</t>
    </r>
    <r>
      <rPr>
        <sz val="11"/>
        <rFont val="Arial"/>
        <family val="2"/>
      </rPr>
      <t xml:space="preserve"> is provided by the manufacturer of pulley or calculated from the diameter of pulleys of the project/reference blower </t>
    </r>
    <r>
      <rPr>
        <i/>
        <sz val="11"/>
        <rFont val="Arial"/>
        <family val="2"/>
      </rPr>
      <t>i</t>
    </r>
    <r>
      <rPr>
        <sz val="11"/>
        <rFont val="Arial"/>
        <family val="2"/>
      </rPr>
      <t>.</t>
    </r>
    <phoneticPr fontId="2"/>
  </si>
  <si>
    <r>
      <t xml:space="preserve">Average daily discharge pressure of the project blower </t>
    </r>
    <r>
      <rPr>
        <i/>
        <sz val="11"/>
        <rFont val="Arial"/>
        <family val="2"/>
      </rPr>
      <t>i</t>
    </r>
    <r>
      <rPr>
        <sz val="11"/>
        <rFont val="Arial"/>
        <family val="2"/>
      </rPr>
      <t xml:space="preserve"> during the period </t>
    </r>
    <r>
      <rPr>
        <i/>
        <sz val="11"/>
        <rFont val="Arial"/>
        <family val="2"/>
      </rPr>
      <t>p</t>
    </r>
    <phoneticPr fontId="2"/>
  </si>
  <si>
    <r>
      <t xml:space="preserve">Data is measured by the pressure gauge installed at discharge air pipe of blower </t>
    </r>
    <r>
      <rPr>
        <i/>
        <sz val="11"/>
        <rFont val="Arial"/>
        <family val="2"/>
      </rPr>
      <t>i</t>
    </r>
    <r>
      <rPr>
        <sz val="11"/>
        <rFont val="Arial"/>
        <family val="2"/>
      </rPr>
      <t>.</t>
    </r>
    <phoneticPr fontId="2"/>
  </si>
  <si>
    <r>
      <t xml:space="preserve">Data is measured by digital tachometer at blower </t>
    </r>
    <r>
      <rPr>
        <i/>
        <sz val="11"/>
        <rFont val="Arial"/>
        <family val="2"/>
      </rPr>
      <t>i</t>
    </r>
    <r>
      <rPr>
        <sz val="11"/>
        <rFont val="Arial"/>
        <family val="2"/>
      </rPr>
      <t>.</t>
    </r>
    <phoneticPr fontId="2"/>
  </si>
  <si>
    <r>
      <t xml:space="preserve">Parameters to be calculated </t>
    </r>
    <r>
      <rPr>
        <b/>
        <i/>
        <sz val="11"/>
        <color theme="0"/>
        <rFont val="Arial"/>
        <family val="2"/>
      </rPr>
      <t>ex post</t>
    </r>
    <phoneticPr fontId="14"/>
  </si>
  <si>
    <t>Reference Number:</t>
  </si>
  <si>
    <t>Monitoring Spreadsheet: JCM_ID_AM024_ver01.0</t>
    <phoneticPr fontId="2"/>
  </si>
  <si>
    <t>Monitoring Plan Sheet (Input Sheet) [Attachment to Project Design Document]</t>
    <phoneticPr fontId="2"/>
  </si>
  <si>
    <t>Monitoring Plan Sheet (Input Separate Sheet) [Attachment to Project Design Document]</t>
    <phoneticPr fontId="2"/>
  </si>
  <si>
    <r>
      <t xml:space="preserve">Once in a period </t>
    </r>
    <r>
      <rPr>
        <i/>
        <sz val="11"/>
        <rFont val="Arial"/>
        <family val="2"/>
      </rPr>
      <t>p</t>
    </r>
    <r>
      <rPr>
        <sz val="11"/>
        <rFont val="Arial"/>
        <family val="2"/>
      </rPr>
      <t xml:space="preserve"> (if the blower </t>
    </r>
    <r>
      <rPr>
        <i/>
        <sz val="11"/>
        <rFont val="Arial"/>
        <family val="2"/>
      </rPr>
      <t>i</t>
    </r>
    <r>
      <rPr>
        <sz val="11"/>
        <rFont val="Arial"/>
        <family val="2"/>
      </rPr>
      <t xml:space="preserve"> is replaced, </t>
    </r>
    <r>
      <rPr>
        <i/>
        <sz val="11"/>
        <rFont val="Arial"/>
        <family val="2"/>
      </rPr>
      <t>PS</t>
    </r>
    <r>
      <rPr>
        <i/>
        <vertAlign val="subscript"/>
        <sz val="11"/>
        <rFont val="Arial"/>
        <family val="2"/>
      </rPr>
      <t>RE,low,i,p</t>
    </r>
    <r>
      <rPr>
        <sz val="11"/>
        <rFont val="Arial"/>
        <family val="2"/>
      </rPr>
      <t xml:space="preserve"> is recalculated.)</t>
    </r>
    <phoneticPr fontId="2"/>
  </si>
  <si>
    <r>
      <t xml:space="preserve">Table 1-1: Parameters to be monitored </t>
    </r>
    <r>
      <rPr>
        <b/>
        <i/>
        <sz val="11"/>
        <color indexed="8"/>
        <rFont val="Arial"/>
        <family val="2"/>
      </rPr>
      <t>ex post</t>
    </r>
    <phoneticPr fontId="2"/>
  </si>
  <si>
    <r>
      <t xml:space="preserve">Table 1-2: Parameters to be calculated </t>
    </r>
    <r>
      <rPr>
        <b/>
        <i/>
        <sz val="11"/>
        <rFont val="Arial"/>
        <family val="2"/>
      </rPr>
      <t>ex post</t>
    </r>
    <phoneticPr fontId="2"/>
  </si>
  <si>
    <r>
      <t xml:space="preserve">Table 2: Project-specific parameters to be fixed </t>
    </r>
    <r>
      <rPr>
        <b/>
        <i/>
        <sz val="11"/>
        <color indexed="8"/>
        <rFont val="Arial"/>
        <family val="2"/>
      </rPr>
      <t>ex ante</t>
    </r>
    <phoneticPr fontId="2"/>
  </si>
  <si>
    <r>
      <t xml:space="preserve">Table 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</si>
  <si>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</si>
  <si>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 xml:space="preserve">Table 4: </t>
    </r>
    <r>
      <rPr>
        <b/>
        <i/>
        <sz val="11"/>
        <color indexed="8"/>
        <rFont val="Arial"/>
        <family val="2"/>
      </rPr>
      <t>Ex-ante</t>
    </r>
    <r>
      <rPr>
        <b/>
        <sz val="11"/>
        <color indexed="8"/>
        <rFont val="Arial"/>
        <family val="2"/>
      </rPr>
      <t xml:space="preserve"> estimation of emissions</t>
    </r>
    <phoneticPr fontId="2"/>
  </si>
  <si>
    <t>Monitoring Plan Sheet (Calculation Process Sheet) [Attachment to Project Design Document]</t>
    <phoneticPr fontId="2"/>
  </si>
  <si>
    <t>Input on "MPS
(input_separate)"</t>
  </si>
  <si>
    <t>Input on "MPS (input_separate)"</t>
  </si>
  <si>
    <t>N/A</t>
    <phoneticPr fontId="2"/>
  </si>
  <si>
    <t>Monitoring Structure Sheet [Attachment to Project Design Document]</t>
    <phoneticPr fontId="2"/>
  </si>
  <si>
    <t>Responsible personnel</t>
  </si>
  <si>
    <t>Role</t>
    <phoneticPr fontId="2"/>
  </si>
  <si>
    <t>Monitoring Report Sheet (Input Sheet) [For Verification]</t>
    <phoneticPr fontId="2"/>
  </si>
  <si>
    <t>Monitoring Report Sheet (Input Separate Sheet) [For Verification]</t>
    <phoneticPr fontId="2"/>
  </si>
  <si>
    <t>Monitoring Report Sheet (Calculation Process Sheet) [For Verification]</t>
    <phoneticPr fontId="2"/>
  </si>
  <si>
    <r>
      <t xml:space="preserve">Table 1-1: Parameters monitored </t>
    </r>
    <r>
      <rPr>
        <b/>
        <i/>
        <sz val="11"/>
        <color indexed="8"/>
        <rFont val="Arial"/>
        <family val="2"/>
      </rPr>
      <t>ex post</t>
    </r>
    <phoneticPr fontId="2"/>
  </si>
  <si>
    <r>
      <t xml:space="preserve">Table 1-2: Parameters calculated </t>
    </r>
    <r>
      <rPr>
        <b/>
        <i/>
        <sz val="11"/>
        <rFont val="Arial"/>
        <family val="2"/>
      </rPr>
      <t>ex post</t>
    </r>
    <phoneticPr fontId="2"/>
  </si>
  <si>
    <r>
      <t xml:space="preserve">Table 2: Project-specific parameters fixed </t>
    </r>
    <r>
      <rPr>
        <b/>
        <i/>
        <sz val="11"/>
        <color indexed="8"/>
        <rFont val="Arial"/>
        <family val="2"/>
      </rPr>
      <t>ex ante</t>
    </r>
    <phoneticPr fontId="2"/>
  </si>
  <si>
    <r>
      <t xml:space="preserve">Table 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</si>
  <si>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r>
      <t xml:space="preserve">Table 4: </t>
    </r>
    <r>
      <rPr>
        <b/>
        <i/>
        <sz val="11"/>
        <color indexed="8"/>
        <rFont val="Arial"/>
        <family val="2"/>
      </rPr>
      <t>Ex-post</t>
    </r>
    <r>
      <rPr>
        <b/>
        <sz val="11"/>
        <color indexed="8"/>
        <rFont val="Arial"/>
        <family val="2"/>
      </rPr>
      <t xml:space="preserve"> calculation of emissions</t>
    </r>
    <phoneticPr fontId="2"/>
  </si>
  <si>
    <r>
      <t xml:space="preserve">Parameters monitored </t>
    </r>
    <r>
      <rPr>
        <b/>
        <i/>
        <sz val="11"/>
        <color theme="0"/>
        <rFont val="Arial"/>
        <family val="2"/>
      </rPr>
      <t>ex post</t>
    </r>
    <phoneticPr fontId="14"/>
  </si>
  <si>
    <r>
      <t xml:space="preserve">Parameters calculated </t>
    </r>
    <r>
      <rPr>
        <b/>
        <i/>
        <sz val="11"/>
        <color theme="0"/>
        <rFont val="Arial"/>
        <family val="2"/>
      </rPr>
      <t>ex post</t>
    </r>
    <phoneticPr fontId="14"/>
  </si>
  <si>
    <r>
      <t xml:space="preserve">Project-specific parameters fixed </t>
    </r>
    <r>
      <rPr>
        <b/>
        <i/>
        <sz val="11"/>
        <color theme="0"/>
        <rFont val="Arial"/>
        <family val="2"/>
      </rPr>
      <t>ex ante</t>
    </r>
    <phoneticPr fontId="14"/>
  </si>
  <si>
    <r>
      <rPr>
        <b/>
        <i/>
        <sz val="11"/>
        <color theme="0"/>
        <rFont val="Arial"/>
        <family val="2"/>
      </rPr>
      <t>Ex-post</t>
    </r>
    <r>
      <rPr>
        <b/>
        <sz val="11"/>
        <color theme="0"/>
        <rFont val="Arial"/>
        <family val="2"/>
      </rPr>
      <t xml:space="preserve"> calculation of emissions</t>
    </r>
    <phoneticPr fontId="14"/>
  </si>
  <si>
    <t>Monitored Values</t>
    <phoneticPr fontId="2"/>
  </si>
  <si>
    <t>Monitored/
Estimated values</t>
    <phoneticPr fontId="14"/>
  </si>
  <si>
    <t>Monitoring period</t>
    <phoneticPr fontId="2"/>
  </si>
  <si>
    <t>(k)</t>
    <phoneticPr fontId="2"/>
  </si>
  <si>
    <t>Input on "MRS
(input_separate)"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</si>
</sst>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sz val="11"/>
      <color theme="1"/>
      <name val="Arial"/>
      <family val="2"/>
    </font>
    <font>
      <vertAlign val="subscript"/>
      <sz val="11"/>
      <color theme="1"/>
      <name val="Arial"/>
      <family val="2"/>
    </font>
    <font>
      <i/>
      <sz val="11"/>
      <color theme="1"/>
      <name val="Arial"/>
      <family val="2"/>
    </font>
    <font>
      <sz val="11"/>
      <color theme="0"/>
      <name val="Arial"/>
      <family val="2"/>
    </font>
    <font>
      <sz val="6"/>
      <name val="ＭＳ Ｐゴシック"/>
      <family val="3"/>
      <charset val="128"/>
      <scheme val="minor"/>
    </font>
    <font>
      <b/>
      <sz val="11"/>
      <color theme="0"/>
      <name val="Arial"/>
      <family val="2"/>
    </font>
    <font>
      <b/>
      <i/>
      <sz val="11"/>
      <color theme="0"/>
      <name val="Arial"/>
      <family val="2"/>
    </font>
    <font>
      <i/>
      <sz val="11"/>
      <name val="Arial"/>
      <family val="2"/>
    </font>
    <font>
      <i/>
      <vertAlign val="subscript"/>
      <sz val="11"/>
      <name val="Arial"/>
      <family val="2"/>
    </font>
    <font>
      <vertAlign val="subscript"/>
      <sz val="11"/>
      <name val="Arial"/>
      <family val="2"/>
    </font>
    <font>
      <b/>
      <sz val="11"/>
      <name val="Arial"/>
      <family val="2"/>
    </font>
    <font>
      <i/>
      <vertAlign val="subscript"/>
      <sz val="11"/>
      <color theme="1"/>
      <name val="Arial"/>
      <family val="2"/>
    </font>
    <font>
      <b/>
      <i/>
      <sz val="11"/>
      <color indexed="8"/>
      <name val="Arial"/>
      <family val="2"/>
    </font>
    <font>
      <b/>
      <i/>
      <sz val="11"/>
      <name val="Arial"/>
      <family val="2"/>
    </font>
    <font>
      <b/>
      <vertAlign val="subscript"/>
      <sz val="11"/>
      <color indexed="8"/>
      <name val="Arial"/>
      <family val="2"/>
    </font>
    <font>
      <b/>
      <vertAlign val="subscript"/>
      <sz val="11"/>
      <color indexed="9"/>
      <name val="Arial"/>
      <family val="2"/>
    </font>
    <font>
      <sz val="11"/>
      <color indexed="10"/>
      <name val="Arial"/>
      <family val="2"/>
    </font>
  </fonts>
  <fills count="10">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rgb="FFC5D9F1"/>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indexed="23"/>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23"/>
      </left>
      <right style="thin">
        <color indexed="23"/>
      </right>
      <top/>
      <bottom style="thin">
        <color indexed="23"/>
      </bottom>
      <diagonal/>
    </border>
    <border>
      <left style="thin">
        <color theme="0" tint="-0.499984740745262"/>
      </left>
      <right style="thin">
        <color theme="0" tint="-0.499984740745262"/>
      </right>
      <top/>
      <bottom style="thin">
        <color theme="0" tint="-0.499984740745262"/>
      </bottom>
      <diagonal/>
    </border>
    <border>
      <left style="medium">
        <color rgb="FFFF0000"/>
      </left>
      <right style="medium">
        <color rgb="FFFF0000"/>
      </right>
      <top style="medium">
        <color rgb="FFFF0000"/>
      </top>
      <bottom style="medium">
        <color rgb="FFFF0000"/>
      </bottom>
      <diagonal/>
    </border>
    <border>
      <left style="thin">
        <color theme="1" tint="0.34998626667073579"/>
      </left>
      <right/>
      <top style="thin">
        <color theme="1" tint="0.34998626667073579"/>
      </top>
      <bottom style="thin">
        <color theme="1" tint="0.34998626667073579"/>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3" borderId="0" applyNumberFormat="0" applyBorder="0" applyAlignment="0" applyProtection="0">
      <alignment vertical="center"/>
    </xf>
    <xf numFmtId="0" fontId="9" fillId="0" borderId="0">
      <alignment vertical="center"/>
    </xf>
  </cellStyleXfs>
  <cellXfs count="129">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Border="1">
      <alignment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horizontal="right" vertical="center"/>
    </xf>
    <xf numFmtId="0" fontId="3" fillId="5" borderId="6" xfId="0" applyFont="1" applyFill="1" applyBorder="1">
      <alignment vertical="center"/>
    </xf>
    <xf numFmtId="0" fontId="5" fillId="5" borderId="6" xfId="0" applyFont="1" applyFill="1" applyBorder="1">
      <alignment vertical="center"/>
    </xf>
    <xf numFmtId="0" fontId="5" fillId="5" borderId="6" xfId="0" applyFont="1" applyFill="1" applyBorder="1" applyAlignment="1">
      <alignment horizontal="center" vertical="center"/>
    </xf>
    <xf numFmtId="0" fontId="5" fillId="5" borderId="6" xfId="0" applyFont="1" applyFill="1" applyBorder="1" applyAlignment="1">
      <alignment horizontal="center" vertical="center" shrinkToFit="1"/>
    </xf>
    <xf numFmtId="0" fontId="3" fillId="7" borderId="6" xfId="0" applyFont="1" applyFill="1" applyBorder="1">
      <alignment vertical="center"/>
    </xf>
    <xf numFmtId="0" fontId="3" fillId="7" borderId="6" xfId="0" applyFont="1" applyFill="1" applyBorder="1" applyAlignment="1">
      <alignment vertical="center"/>
    </xf>
    <xf numFmtId="0" fontId="5" fillId="5" borderId="9" xfId="0" applyFont="1" applyFill="1" applyBorder="1">
      <alignment vertical="center"/>
    </xf>
    <xf numFmtId="0" fontId="3" fillId="5" borderId="10" xfId="0" applyFont="1" applyFill="1" applyBorder="1">
      <alignment vertical="center"/>
    </xf>
    <xf numFmtId="0" fontId="3" fillId="5" borderId="11" xfId="0" applyFont="1" applyFill="1" applyBorder="1">
      <alignment vertical="center"/>
    </xf>
    <xf numFmtId="0" fontId="3" fillId="7" borderId="11" xfId="0" applyFont="1" applyFill="1" applyBorder="1">
      <alignment vertical="center"/>
    </xf>
    <xf numFmtId="0" fontId="4" fillId="6" borderId="8" xfId="0" applyFont="1" applyFill="1" applyBorder="1">
      <alignment vertical="center"/>
    </xf>
    <xf numFmtId="0" fontId="4" fillId="6" borderId="7" xfId="0" applyFont="1" applyFill="1" applyBorder="1">
      <alignment vertical="center"/>
    </xf>
    <xf numFmtId="0" fontId="3" fillId="6" borderId="7" xfId="0" applyFont="1" applyFill="1" applyBorder="1">
      <alignment vertical="center"/>
    </xf>
    <xf numFmtId="0" fontId="3" fillId="6" borderId="8" xfId="0" applyFont="1" applyFill="1" applyBorder="1">
      <alignment vertical="center"/>
    </xf>
    <xf numFmtId="0" fontId="3" fillId="8" borderId="6" xfId="0" applyFont="1" applyFill="1" applyBorder="1">
      <alignment vertical="center"/>
    </xf>
    <xf numFmtId="0" fontId="10" fillId="7" borderId="6" xfId="0" applyFont="1" applyFill="1" applyBorder="1">
      <alignment vertical="center"/>
    </xf>
    <xf numFmtId="0" fontId="10" fillId="0" borderId="6" xfId="0" applyFont="1" applyBorder="1">
      <alignment vertical="center"/>
    </xf>
    <xf numFmtId="0" fontId="10" fillId="7" borderId="6" xfId="0" applyFont="1" applyFill="1" applyBorder="1" applyAlignment="1">
      <alignment vertical="center"/>
    </xf>
    <xf numFmtId="0" fontId="10" fillId="7" borderId="9" xfId="0" applyFont="1" applyFill="1" applyBorder="1">
      <alignment vertical="center"/>
    </xf>
    <xf numFmtId="0" fontId="10" fillId="7" borderId="9" xfId="0" applyFont="1" applyFill="1" applyBorder="1" applyAlignment="1">
      <alignment vertical="center"/>
    </xf>
    <xf numFmtId="0" fontId="7" fillId="0" borderId="13" xfId="0" applyFont="1" applyFill="1" applyBorder="1" applyAlignment="1" applyProtection="1">
      <alignment vertical="center" wrapText="1"/>
      <protection locked="0"/>
    </xf>
    <xf numFmtId="0" fontId="7" fillId="6" borderId="12" xfId="0" applyFont="1" applyFill="1" applyBorder="1">
      <alignment vertical="center"/>
    </xf>
    <xf numFmtId="40" fontId="7" fillId="0" borderId="12" xfId="1" applyNumberFormat="1" applyFont="1" applyBorder="1" applyProtection="1">
      <alignment vertical="center"/>
      <protection locked="0"/>
    </xf>
    <xf numFmtId="0" fontId="7" fillId="8" borderId="12" xfId="0" applyFont="1" applyFill="1" applyBorder="1">
      <alignment vertical="center"/>
    </xf>
    <xf numFmtId="0" fontId="7" fillId="8" borderId="12" xfId="0" applyFont="1" applyFill="1" applyBorder="1" applyAlignment="1">
      <alignment horizontal="center" vertical="center"/>
    </xf>
    <xf numFmtId="0" fontId="7" fillId="8" borderId="12" xfId="0" applyFont="1" applyFill="1" applyBorder="1" applyAlignment="1">
      <alignment vertical="center"/>
    </xf>
    <xf numFmtId="0" fontId="12" fillId="0" borderId="6" xfId="0" applyFont="1" applyFill="1" applyBorder="1" applyAlignment="1">
      <alignment horizontal="center" vertical="center"/>
    </xf>
    <xf numFmtId="0" fontId="12" fillId="0" borderId="6" xfId="0" applyFont="1" applyBorder="1" applyAlignment="1">
      <alignment horizontal="center" vertical="center"/>
    </xf>
    <xf numFmtId="0" fontId="10" fillId="0" borderId="8" xfId="0" applyFont="1" applyBorder="1">
      <alignment vertical="center"/>
    </xf>
    <xf numFmtId="0" fontId="5" fillId="5" borderId="9" xfId="0" applyFont="1" applyFill="1" applyBorder="1" applyAlignment="1">
      <alignment horizontal="center" vertical="center"/>
    </xf>
    <xf numFmtId="177" fontId="3" fillId="0" borderId="20" xfId="0" applyNumberFormat="1" applyFont="1" applyBorder="1">
      <alignment vertical="center"/>
    </xf>
    <xf numFmtId="177" fontId="5" fillId="5" borderId="11" xfId="0" applyNumberFormat="1" applyFont="1" applyFill="1" applyBorder="1">
      <alignment vertical="center"/>
    </xf>
    <xf numFmtId="177" fontId="5" fillId="5" borderId="9" xfId="0" applyNumberFormat="1" applyFont="1" applyFill="1" applyBorder="1">
      <alignment vertical="center"/>
    </xf>
    <xf numFmtId="177" fontId="3" fillId="0" borderId="10" xfId="0" applyNumberFormat="1" applyFont="1" applyFill="1" applyBorder="1">
      <alignment vertical="center"/>
    </xf>
    <xf numFmtId="0" fontId="3" fillId="0" borderId="0" xfId="0" applyFont="1" applyProtection="1">
      <alignment vertical="center"/>
    </xf>
    <xf numFmtId="0" fontId="10" fillId="0" borderId="0" xfId="0" applyFont="1" applyAlignment="1" applyProtection="1">
      <alignment horizontal="right" vertical="center"/>
    </xf>
    <xf numFmtId="0" fontId="8" fillId="4" borderId="0" xfId="0" applyFont="1" applyFill="1" applyAlignment="1" applyProtection="1">
      <alignment vertical="center"/>
    </xf>
    <xf numFmtId="0" fontId="5" fillId="4" borderId="0" xfId="0" applyFont="1" applyFill="1" applyAlignment="1" applyProtection="1">
      <alignment vertical="center"/>
    </xf>
    <xf numFmtId="0" fontId="5" fillId="4" borderId="0" xfId="0" applyFont="1" applyFill="1" applyAlignment="1" applyProtection="1">
      <alignment horizontal="right" vertical="center"/>
    </xf>
    <xf numFmtId="0" fontId="6" fillId="0" borderId="0" xfId="0" applyFont="1" applyFill="1" applyBorder="1" applyProtection="1">
      <alignment vertical="center"/>
    </xf>
    <xf numFmtId="0" fontId="5" fillId="5" borderId="1" xfId="0" applyFont="1" applyFill="1" applyBorder="1" applyAlignment="1" applyProtection="1">
      <alignment horizontal="center" vertical="center" wrapText="1"/>
    </xf>
    <xf numFmtId="0" fontId="3" fillId="0" borderId="0" xfId="0" applyFont="1" applyAlignment="1" applyProtection="1">
      <alignment vertical="center" wrapText="1"/>
    </xf>
    <xf numFmtId="0" fontId="7" fillId="0" borderId="0" xfId="0" applyFont="1" applyProtection="1">
      <alignment vertical="center"/>
    </xf>
    <xf numFmtId="0" fontId="7" fillId="6" borderId="1" xfId="0" quotePrefix="1" applyFont="1" applyFill="1" applyBorder="1" applyAlignment="1" applyProtection="1">
      <alignment horizontal="center" vertical="center"/>
    </xf>
    <xf numFmtId="0" fontId="17" fillId="6" borderId="12" xfId="0" applyFont="1" applyFill="1" applyBorder="1" applyAlignment="1" applyProtection="1">
      <alignment horizontal="left" vertical="center"/>
    </xf>
    <xf numFmtId="0" fontId="7" fillId="6" borderId="1" xfId="0" applyFont="1" applyFill="1" applyBorder="1" applyAlignment="1" applyProtection="1">
      <alignment vertical="center" wrapText="1"/>
    </xf>
    <xf numFmtId="0" fontId="7" fillId="9" borderId="1" xfId="0" applyFont="1" applyFill="1" applyBorder="1" applyAlignment="1" applyProtection="1">
      <alignment horizontal="center" vertical="center"/>
    </xf>
    <xf numFmtId="0" fontId="7" fillId="6" borderId="1" xfId="0" applyFont="1" applyFill="1" applyBorder="1" applyProtection="1">
      <alignment vertical="center"/>
    </xf>
    <xf numFmtId="0" fontId="17" fillId="6" borderId="12" xfId="0" applyFont="1" applyFill="1" applyBorder="1" applyAlignment="1" applyProtection="1">
      <alignment horizontal="left" vertical="center" wrapText="1"/>
    </xf>
    <xf numFmtId="0" fontId="7" fillId="0" borderId="0" xfId="0" applyFont="1" applyBorder="1" applyProtection="1">
      <alignment vertical="center"/>
    </xf>
    <xf numFmtId="0" fontId="17" fillId="6" borderId="1" xfId="0" applyFont="1" applyFill="1" applyBorder="1" applyAlignment="1" applyProtection="1">
      <alignment horizontal="left" vertical="center"/>
    </xf>
    <xf numFmtId="0" fontId="20" fillId="0" borderId="0" xfId="0" applyFont="1" applyFill="1" applyBorder="1" applyProtection="1">
      <alignment vertical="center"/>
    </xf>
    <xf numFmtId="0" fontId="15" fillId="5" borderId="1" xfId="0" applyFont="1" applyFill="1" applyBorder="1" applyAlignment="1" applyProtection="1">
      <alignment horizontal="center" vertical="center" wrapText="1"/>
    </xf>
    <xf numFmtId="0" fontId="17" fillId="6" borderId="0" xfId="0" applyFont="1" applyFill="1" applyBorder="1" applyAlignment="1" applyProtection="1">
      <alignment horizontal="left" vertical="center" wrapText="1"/>
    </xf>
    <xf numFmtId="0" fontId="7" fillId="6" borderId="2" xfId="0" applyFont="1" applyFill="1" applyBorder="1" applyAlignment="1" applyProtection="1">
      <alignment vertical="center" wrapText="1"/>
    </xf>
    <xf numFmtId="0" fontId="17" fillId="6" borderId="18" xfId="0" applyFont="1" applyFill="1" applyBorder="1" applyAlignment="1" applyProtection="1">
      <alignment horizontal="left" vertical="center"/>
    </xf>
    <xf numFmtId="0" fontId="7" fillId="6" borderId="12" xfId="0" applyFont="1" applyFill="1" applyBorder="1" applyAlignment="1" applyProtection="1">
      <alignment vertical="center" wrapText="1"/>
    </xf>
    <xf numFmtId="0" fontId="7" fillId="6" borderId="1" xfId="0" quotePrefix="1" applyFont="1" applyFill="1" applyBorder="1" applyProtection="1">
      <alignment vertical="center"/>
    </xf>
    <xf numFmtId="0" fontId="6" fillId="0" borderId="0" xfId="0" applyFont="1" applyProtection="1">
      <alignment vertical="center"/>
    </xf>
    <xf numFmtId="0" fontId="5" fillId="5" borderId="1" xfId="0" applyFont="1" applyFill="1" applyBorder="1" applyAlignment="1" applyProtection="1">
      <alignment horizontal="center" vertical="center"/>
    </xf>
    <xf numFmtId="0" fontId="10" fillId="6" borderId="2" xfId="0" applyFont="1" applyFill="1" applyBorder="1" applyProtection="1">
      <alignment vertical="center"/>
    </xf>
    <xf numFmtId="0" fontId="3" fillId="0" borderId="0" xfId="0" applyFont="1" applyBorder="1" applyProtection="1">
      <alignment vertical="center"/>
    </xf>
    <xf numFmtId="38" fontId="3" fillId="0" borderId="0" xfId="1" applyFont="1" applyProtection="1">
      <alignment vertical="center"/>
    </xf>
    <xf numFmtId="0" fontId="3" fillId="0" borderId="6" xfId="0" applyFont="1" applyFill="1" applyBorder="1" applyProtection="1">
      <alignment vertical="center"/>
    </xf>
    <xf numFmtId="0" fontId="3" fillId="0" borderId="0" xfId="0" applyFont="1" applyFill="1" applyBorder="1" applyAlignment="1" applyProtection="1">
      <alignment horizontal="left" vertical="center" wrapText="1"/>
    </xf>
    <xf numFmtId="0" fontId="7" fillId="0" borderId="1" xfId="0" applyFont="1" applyFill="1" applyBorder="1" applyAlignment="1" applyProtection="1">
      <alignment vertical="center" wrapText="1"/>
      <protection locked="0"/>
    </xf>
    <xf numFmtId="38" fontId="7" fillId="2" borderId="1" xfId="1" quotePrefix="1" applyFont="1" applyFill="1" applyBorder="1" applyAlignment="1" applyProtection="1">
      <alignment vertical="center" wrapText="1"/>
      <protection locked="0"/>
    </xf>
    <xf numFmtId="38" fontId="7" fillId="0" borderId="1" xfId="1" quotePrefix="1" applyFont="1" applyFill="1" applyBorder="1" applyAlignment="1" applyProtection="1">
      <alignment vertical="center" wrapText="1"/>
      <protection locked="0"/>
    </xf>
    <xf numFmtId="0" fontId="7" fillId="0" borderId="1" xfId="0" applyFont="1" applyFill="1" applyBorder="1" applyAlignment="1" applyProtection="1">
      <alignment horizontal="left" vertical="center" wrapText="1"/>
      <protection locked="0"/>
    </xf>
    <xf numFmtId="0" fontId="3" fillId="0" borderId="21" xfId="0" applyFont="1" applyBorder="1" applyAlignment="1">
      <alignment horizontal="center" vertical="center"/>
    </xf>
    <xf numFmtId="0" fontId="13" fillId="0" borderId="0" xfId="0" applyFont="1" applyProtection="1">
      <alignment vertical="center"/>
    </xf>
    <xf numFmtId="0" fontId="3" fillId="0" borderId="0" xfId="0" applyFont="1" applyAlignment="1" applyProtection="1">
      <alignment horizontal="right" vertical="center"/>
    </xf>
    <xf numFmtId="0" fontId="15" fillId="5" borderId="12" xfId="0" applyFont="1" applyFill="1" applyBorder="1" applyProtection="1">
      <alignment vertical="center"/>
    </xf>
    <xf numFmtId="0" fontId="15" fillId="0" borderId="0" xfId="0" applyFont="1" applyProtection="1">
      <alignment vertical="center"/>
    </xf>
    <xf numFmtId="0" fontId="13" fillId="5" borderId="19" xfId="0" applyFont="1" applyFill="1" applyBorder="1" applyAlignment="1" applyProtection="1">
      <alignment vertical="center" wrapText="1"/>
    </xf>
    <xf numFmtId="0" fontId="17" fillId="6" borderId="19" xfId="0" applyFont="1" applyFill="1" applyBorder="1" applyAlignment="1" applyProtection="1">
      <alignment horizontal="center" vertical="center"/>
    </xf>
    <xf numFmtId="0" fontId="17" fillId="6" borderId="19" xfId="0" applyFont="1" applyFill="1" applyBorder="1" applyAlignment="1" applyProtection="1">
      <alignment horizontal="left" vertical="center"/>
    </xf>
    <xf numFmtId="0" fontId="17" fillId="6" borderId="19" xfId="0" applyFont="1" applyFill="1" applyBorder="1" applyAlignment="1" applyProtection="1">
      <alignment horizontal="left" vertical="center" wrapText="1"/>
    </xf>
    <xf numFmtId="0" fontId="17" fillId="6" borderId="0" xfId="0" applyFont="1" applyFill="1" applyBorder="1" applyAlignment="1" applyProtection="1">
      <alignment horizontal="left" vertical="center"/>
    </xf>
    <xf numFmtId="0" fontId="13" fillId="5" borderId="12" xfId="0" applyFont="1" applyFill="1" applyBorder="1" applyAlignment="1" applyProtection="1">
      <alignment vertical="center" wrapText="1"/>
    </xf>
    <xf numFmtId="0" fontId="7" fillId="6" borderId="12" xfId="0" applyFont="1" applyFill="1" applyBorder="1" applyAlignment="1" applyProtection="1">
      <alignment horizontal="left" vertical="center" wrapText="1"/>
    </xf>
    <xf numFmtId="0" fontId="10" fillId="0" borderId="0" xfId="0" applyFont="1" applyProtection="1">
      <alignment vertical="center"/>
    </xf>
    <xf numFmtId="0" fontId="7" fillId="6" borderId="12" xfId="0" applyFont="1" applyFill="1" applyBorder="1" applyAlignment="1" applyProtection="1">
      <alignment vertical="center"/>
    </xf>
    <xf numFmtId="0" fontId="7" fillId="6" borderId="12" xfId="0" applyFont="1" applyFill="1" applyBorder="1" applyProtection="1">
      <alignment vertical="center"/>
    </xf>
    <xf numFmtId="40" fontId="7" fillId="6" borderId="12" xfId="1" applyNumberFormat="1" applyFont="1" applyFill="1" applyBorder="1" applyProtection="1">
      <alignment vertical="center"/>
    </xf>
    <xf numFmtId="176" fontId="7" fillId="6" borderId="12" xfId="1" applyNumberFormat="1" applyFont="1" applyFill="1" applyBorder="1" applyAlignment="1" applyProtection="1">
      <alignment horizontal="right" vertical="center"/>
    </xf>
    <xf numFmtId="0" fontId="20" fillId="6" borderId="12" xfId="0" applyFont="1" applyFill="1" applyBorder="1" applyAlignment="1" applyProtection="1">
      <alignment horizontal="right" vertical="center"/>
    </xf>
    <xf numFmtId="0" fontId="7" fillId="6" borderId="12" xfId="0" applyFont="1" applyFill="1" applyBorder="1" applyAlignment="1" applyProtection="1">
      <alignment horizontal="right" vertical="center"/>
    </xf>
    <xf numFmtId="176" fontId="7" fillId="6" borderId="12" xfId="1" applyNumberFormat="1" applyFont="1" applyFill="1" applyBorder="1" applyProtection="1">
      <alignment vertical="center"/>
    </xf>
    <xf numFmtId="0" fontId="9" fillId="0" borderId="0" xfId="3">
      <alignment vertical="center"/>
    </xf>
    <xf numFmtId="0" fontId="3" fillId="0" borderId="0" xfId="3" applyFont="1" applyAlignment="1">
      <alignment horizontal="right" vertical="center"/>
    </xf>
    <xf numFmtId="0" fontId="5" fillId="5" borderId="6" xfId="3" applyFont="1" applyFill="1" applyBorder="1" applyAlignment="1">
      <alignment horizontal="center" vertical="center" wrapText="1"/>
    </xf>
    <xf numFmtId="0" fontId="7" fillId="0" borderId="6" xfId="3" applyFont="1" applyBorder="1" applyAlignment="1" applyProtection="1">
      <alignment vertical="center" wrapText="1"/>
      <protection locked="0"/>
    </xf>
    <xf numFmtId="0" fontId="7" fillId="0" borderId="1" xfId="0" quotePrefix="1"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shrinkToFit="1"/>
      <protection locked="0"/>
    </xf>
    <xf numFmtId="0" fontId="7" fillId="0" borderId="1" xfId="0" applyFont="1" applyBorder="1" applyAlignment="1" applyProtection="1">
      <alignment horizontal="left" vertical="center" wrapText="1"/>
      <protection locked="0"/>
    </xf>
    <xf numFmtId="0" fontId="3" fillId="0" borderId="6" xfId="0" applyFont="1" applyFill="1" applyBorder="1" applyAlignment="1" applyProtection="1">
      <alignment vertical="center" wrapText="1"/>
    </xf>
    <xf numFmtId="0" fontId="5" fillId="5" borderId="1"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xf>
    <xf numFmtId="38" fontId="26" fillId="2" borderId="4" xfId="1" applyFont="1" applyFill="1" applyBorder="1" applyAlignment="1" applyProtection="1">
      <alignment horizontal="right" vertical="center"/>
    </xf>
    <xf numFmtId="38" fontId="26" fillId="2" borderId="5" xfId="1" applyFont="1" applyFill="1" applyBorder="1" applyAlignment="1" applyProtection="1">
      <alignment horizontal="right" vertical="center"/>
    </xf>
    <xf numFmtId="0" fontId="7" fillId="6" borderId="1" xfId="0" applyFont="1" applyFill="1" applyBorder="1" applyAlignment="1" applyProtection="1">
      <alignment vertical="center" wrapText="1"/>
    </xf>
    <xf numFmtId="0" fontId="7" fillId="6" borderId="14"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0" borderId="1" xfId="0" quotePrefix="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1" xfId="0" quotePrefix="1" applyFont="1" applyBorder="1" applyAlignment="1" applyProtection="1">
      <alignment horizontal="left" vertical="center" wrapText="1"/>
      <protection locked="0"/>
    </xf>
    <xf numFmtId="0" fontId="15" fillId="5" borderId="12" xfId="0" applyFont="1" applyFill="1" applyBorder="1" applyAlignment="1" applyProtection="1">
      <alignment horizontal="center" vertical="top" wrapText="1"/>
    </xf>
    <xf numFmtId="0" fontId="13" fillId="5" borderId="12" xfId="0" applyFont="1" applyFill="1" applyBorder="1" applyAlignment="1" applyProtection="1">
      <alignment vertical="center" wrapText="1"/>
    </xf>
    <xf numFmtId="0" fontId="15" fillId="5" borderId="15" xfId="0" applyFont="1" applyFill="1" applyBorder="1" applyAlignment="1" applyProtection="1">
      <alignment horizontal="center" vertical="top" wrapText="1"/>
    </xf>
    <xf numFmtId="0" fontId="15" fillId="5" borderId="16" xfId="0" applyFont="1" applyFill="1" applyBorder="1" applyAlignment="1" applyProtection="1">
      <alignment horizontal="center" vertical="top" wrapText="1"/>
    </xf>
    <xf numFmtId="0" fontId="15" fillId="5" borderId="17" xfId="0" applyFont="1" applyFill="1" applyBorder="1" applyAlignment="1" applyProtection="1">
      <alignment horizontal="center" vertical="top" wrapText="1"/>
    </xf>
    <xf numFmtId="0" fontId="8" fillId="4" borderId="0" xfId="0" applyFont="1" applyFill="1" applyAlignment="1">
      <alignment vertical="center"/>
    </xf>
    <xf numFmtId="0" fontId="8" fillId="4" borderId="0" xfId="3" applyFont="1" applyFill="1" applyAlignment="1">
      <alignment horizontal="left" vertical="center"/>
    </xf>
    <xf numFmtId="0" fontId="3" fillId="0" borderId="6" xfId="0" applyFont="1" applyFill="1" applyBorder="1" applyProtection="1">
      <alignment vertical="center"/>
    </xf>
    <xf numFmtId="0" fontId="17" fillId="6" borderId="1" xfId="0" applyFont="1" applyFill="1" applyBorder="1" applyAlignment="1" applyProtection="1">
      <alignment horizontal="left" vertical="center"/>
    </xf>
    <xf numFmtId="0" fontId="17" fillId="6" borderId="1" xfId="0" applyFont="1" applyFill="1" applyBorder="1" applyAlignment="1" applyProtection="1">
      <alignment horizontal="left" vertical="center" wrapText="1"/>
    </xf>
    <xf numFmtId="0" fontId="7" fillId="6" borderId="1" xfId="0" applyFont="1" applyFill="1" applyBorder="1" applyAlignment="1" applyProtection="1">
      <alignment horizontal="left" vertical="center" wrapText="1"/>
    </xf>
    <xf numFmtId="0" fontId="7" fillId="6" borderId="1" xfId="0" quotePrefix="1" applyFont="1" applyFill="1" applyBorder="1" applyAlignment="1" applyProtection="1">
      <alignment horizontal="left" vertical="center" wrapText="1"/>
    </xf>
  </cellXfs>
  <cellStyles count="4">
    <cellStyle name="40% - アクセント 6 2" xfId="2" xr:uid="{00000000-0005-0000-0000-000000000000}"/>
    <cellStyle name="桁区切り" xfId="1" builtinId="6"/>
    <cellStyle name="標準" xfId="0" builtinId="0"/>
    <cellStyle name="標準 3" xfId="3" xr:uid="{4A8C730D-10E6-4BA5-A5DD-076C4CE2A0E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39"/>
  <sheetViews>
    <sheetView showGridLines="0" tabSelected="1" view="pageBreakPreview" zoomScale="70" zoomScaleNormal="85" zoomScaleSheetLayoutView="70" workbookViewId="0"/>
  </sheetViews>
  <sheetFormatPr defaultColWidth="9" defaultRowHeight="14.25" x14ac:dyDescent="0.15"/>
  <cols>
    <col min="1" max="1" width="3.625" style="44" customWidth="1"/>
    <col min="2" max="3" width="15.625" style="44" customWidth="1"/>
    <col min="4" max="4" width="32.25" style="44" customWidth="1"/>
    <col min="5" max="5" width="14.125" style="44" customWidth="1"/>
    <col min="6" max="6" width="13.125" style="44" customWidth="1"/>
    <col min="7" max="8" width="14.625" style="44" customWidth="1"/>
    <col min="9" max="9" width="63.5" style="44" customWidth="1"/>
    <col min="10" max="11" width="20.625" style="44" customWidth="1"/>
    <col min="12" max="16384" width="9" style="44"/>
  </cols>
  <sheetData>
    <row r="1" spans="1:11" ht="18" customHeight="1" x14ac:dyDescent="0.15">
      <c r="K1" s="45" t="s">
        <v>144</v>
      </c>
    </row>
    <row r="2" spans="1:11" ht="18" customHeight="1" x14ac:dyDescent="0.15">
      <c r="K2" s="45" t="s">
        <v>143</v>
      </c>
    </row>
    <row r="3" spans="1:11" ht="27.75" customHeight="1" x14ac:dyDescent="0.15">
      <c r="A3" s="46" t="s">
        <v>145</v>
      </c>
      <c r="B3" s="47"/>
      <c r="C3" s="47"/>
      <c r="D3" s="47"/>
      <c r="E3" s="47"/>
      <c r="F3" s="47"/>
      <c r="G3" s="47"/>
      <c r="H3" s="47"/>
      <c r="I3" s="47"/>
      <c r="J3" s="47"/>
      <c r="K3" s="48"/>
    </row>
    <row r="5" spans="1:11" ht="18.75" customHeight="1" x14ac:dyDescent="0.15">
      <c r="A5" s="49" t="s">
        <v>148</v>
      </c>
      <c r="B5" s="49"/>
    </row>
    <row r="6" spans="1:11" ht="18.75" customHeight="1" x14ac:dyDescent="0.15">
      <c r="A6" s="49"/>
      <c r="B6" s="50" t="s">
        <v>7</v>
      </c>
      <c r="C6" s="50" t="s">
        <v>8</v>
      </c>
      <c r="D6" s="50" t="s">
        <v>9</v>
      </c>
      <c r="E6" s="50" t="s">
        <v>10</v>
      </c>
      <c r="F6" s="50" t="s">
        <v>11</v>
      </c>
      <c r="G6" s="50" t="s">
        <v>12</v>
      </c>
      <c r="H6" s="50" t="s">
        <v>13</v>
      </c>
      <c r="I6" s="50" t="s">
        <v>14</v>
      </c>
      <c r="J6" s="50" t="s">
        <v>15</v>
      </c>
      <c r="K6" s="50" t="s">
        <v>16</v>
      </c>
    </row>
    <row r="7" spans="1:11" s="51" customFormat="1" ht="39" customHeight="1" x14ac:dyDescent="0.15">
      <c r="B7" s="50" t="s">
        <v>17</v>
      </c>
      <c r="C7" s="50" t="s">
        <v>18</v>
      </c>
      <c r="D7" s="50" t="s">
        <v>19</v>
      </c>
      <c r="E7" s="50" t="s">
        <v>20</v>
      </c>
      <c r="F7" s="50" t="s">
        <v>21</v>
      </c>
      <c r="G7" s="50" t="s">
        <v>22</v>
      </c>
      <c r="H7" s="50" t="s">
        <v>23</v>
      </c>
      <c r="I7" s="50" t="s">
        <v>24</v>
      </c>
      <c r="J7" s="50" t="s">
        <v>25</v>
      </c>
      <c r="K7" s="50" t="s">
        <v>26</v>
      </c>
    </row>
    <row r="8" spans="1:11" s="52" customFormat="1" ht="129.94999999999999" customHeight="1" x14ac:dyDescent="0.15">
      <c r="B8" s="53" t="s">
        <v>54</v>
      </c>
      <c r="C8" s="54" t="s">
        <v>88</v>
      </c>
      <c r="D8" s="55" t="s">
        <v>89</v>
      </c>
      <c r="E8" s="56" t="s">
        <v>66</v>
      </c>
      <c r="F8" s="57" t="s">
        <v>73</v>
      </c>
      <c r="G8" s="75" t="s">
        <v>53</v>
      </c>
      <c r="H8" s="75" t="s">
        <v>49</v>
      </c>
      <c r="I8" s="76" t="s">
        <v>48</v>
      </c>
      <c r="J8" s="30" t="s">
        <v>50</v>
      </c>
      <c r="K8" s="30" t="s">
        <v>155</v>
      </c>
    </row>
    <row r="9" spans="1:11" s="52" customFormat="1" ht="50.1" customHeight="1" x14ac:dyDescent="0.15">
      <c r="B9" s="53" t="s">
        <v>55</v>
      </c>
      <c r="C9" s="58" t="s">
        <v>90</v>
      </c>
      <c r="D9" s="55" t="s">
        <v>91</v>
      </c>
      <c r="E9" s="56" t="s">
        <v>66</v>
      </c>
      <c r="F9" s="57" t="s">
        <v>74</v>
      </c>
      <c r="G9" s="75" t="s">
        <v>53</v>
      </c>
      <c r="H9" s="75" t="s">
        <v>49</v>
      </c>
      <c r="I9" s="77" t="s">
        <v>92</v>
      </c>
      <c r="J9" s="30" t="s">
        <v>50</v>
      </c>
      <c r="K9" s="30" t="s">
        <v>155</v>
      </c>
    </row>
    <row r="10" spans="1:11" s="52" customFormat="1" ht="50.1" customHeight="1" x14ac:dyDescent="0.15">
      <c r="B10" s="53" t="s">
        <v>56</v>
      </c>
      <c r="C10" s="58" t="s">
        <v>93</v>
      </c>
      <c r="D10" s="55" t="s">
        <v>94</v>
      </c>
      <c r="E10" s="56" t="s">
        <v>66</v>
      </c>
      <c r="F10" s="57" t="s">
        <v>74</v>
      </c>
      <c r="G10" s="75" t="s">
        <v>53</v>
      </c>
      <c r="H10" s="75" t="s">
        <v>49</v>
      </c>
      <c r="I10" s="77" t="s">
        <v>92</v>
      </c>
      <c r="J10" s="30" t="s">
        <v>50</v>
      </c>
      <c r="K10" s="30" t="s">
        <v>155</v>
      </c>
    </row>
    <row r="11" spans="1:11" s="52" customFormat="1" ht="50.1" customHeight="1" x14ac:dyDescent="0.15">
      <c r="A11" s="59"/>
      <c r="B11" s="53" t="s">
        <v>82</v>
      </c>
      <c r="C11" s="60" t="s">
        <v>95</v>
      </c>
      <c r="D11" s="55" t="s">
        <v>139</v>
      </c>
      <c r="E11" s="56" t="s">
        <v>52</v>
      </c>
      <c r="F11" s="57" t="s">
        <v>78</v>
      </c>
      <c r="G11" s="75" t="s">
        <v>31</v>
      </c>
      <c r="H11" s="75" t="s">
        <v>49</v>
      </c>
      <c r="I11" s="76" t="s">
        <v>140</v>
      </c>
      <c r="J11" s="30" t="s">
        <v>72</v>
      </c>
      <c r="K11" s="30" t="s">
        <v>155</v>
      </c>
    </row>
    <row r="12" spans="1:11" s="52" customFormat="1" ht="50.1" customHeight="1" x14ac:dyDescent="0.15">
      <c r="A12" s="59"/>
      <c r="B12" s="53" t="s">
        <v>77</v>
      </c>
      <c r="C12" s="60" t="s">
        <v>96</v>
      </c>
      <c r="D12" s="55" t="s">
        <v>97</v>
      </c>
      <c r="E12" s="56" t="s">
        <v>52</v>
      </c>
      <c r="F12" s="57" t="s">
        <v>79</v>
      </c>
      <c r="G12" s="75" t="s">
        <v>31</v>
      </c>
      <c r="H12" s="75" t="s">
        <v>49</v>
      </c>
      <c r="I12" s="76" t="s">
        <v>141</v>
      </c>
      <c r="J12" s="30" t="s">
        <v>72</v>
      </c>
      <c r="K12" s="30" t="s">
        <v>155</v>
      </c>
    </row>
    <row r="13" spans="1:11" ht="8.25" customHeight="1" x14ac:dyDescent="0.15"/>
    <row r="14" spans="1:11" ht="18.75" customHeight="1" x14ac:dyDescent="0.15">
      <c r="A14" s="61" t="s">
        <v>149</v>
      </c>
      <c r="B14" s="49"/>
    </row>
    <row r="15" spans="1:11" ht="18.75" customHeight="1" x14ac:dyDescent="0.15">
      <c r="A15" s="49"/>
      <c r="B15" s="50" t="s">
        <v>7</v>
      </c>
      <c r="C15" s="50" t="s">
        <v>8</v>
      </c>
      <c r="D15" s="50" t="s">
        <v>9</v>
      </c>
      <c r="E15" s="50" t="s">
        <v>10</v>
      </c>
      <c r="F15" s="50" t="s">
        <v>11</v>
      </c>
      <c r="G15" s="50" t="s">
        <v>12</v>
      </c>
      <c r="H15" s="50" t="s">
        <v>13</v>
      </c>
      <c r="I15" s="50" t="s">
        <v>14</v>
      </c>
      <c r="J15" s="50" t="s">
        <v>15</v>
      </c>
      <c r="K15" s="50" t="s">
        <v>16</v>
      </c>
    </row>
    <row r="16" spans="1:11" s="51" customFormat="1" ht="39" customHeight="1" x14ac:dyDescent="0.15">
      <c r="B16" s="50" t="s">
        <v>17</v>
      </c>
      <c r="C16" s="50" t="s">
        <v>18</v>
      </c>
      <c r="D16" s="50" t="s">
        <v>19</v>
      </c>
      <c r="E16" s="50" t="s">
        <v>20</v>
      </c>
      <c r="F16" s="50" t="s">
        <v>1</v>
      </c>
      <c r="G16" s="50" t="s">
        <v>22</v>
      </c>
      <c r="H16" s="50" t="s">
        <v>23</v>
      </c>
      <c r="I16" s="50" t="s">
        <v>24</v>
      </c>
      <c r="J16" s="62" t="s">
        <v>71</v>
      </c>
      <c r="K16" s="50" t="s">
        <v>26</v>
      </c>
    </row>
    <row r="17" spans="1:11" s="52" customFormat="1" ht="50.1" customHeight="1" x14ac:dyDescent="0.15">
      <c r="B17" s="53" t="s">
        <v>83</v>
      </c>
      <c r="C17" s="58" t="s">
        <v>98</v>
      </c>
      <c r="D17" s="55" t="s">
        <v>99</v>
      </c>
      <c r="E17" s="56" t="s">
        <v>52</v>
      </c>
      <c r="F17" s="57" t="s">
        <v>74</v>
      </c>
      <c r="G17" s="75" t="s">
        <v>31</v>
      </c>
      <c r="H17" s="75" t="s">
        <v>75</v>
      </c>
      <c r="I17" s="76" t="s">
        <v>100</v>
      </c>
      <c r="J17" s="78" t="s">
        <v>101</v>
      </c>
      <c r="K17" s="30" t="s">
        <v>155</v>
      </c>
    </row>
    <row r="18" spans="1:11" s="52" customFormat="1" ht="50.1" customHeight="1" x14ac:dyDescent="0.15">
      <c r="B18" s="53" t="s">
        <v>84</v>
      </c>
      <c r="C18" s="63" t="s">
        <v>102</v>
      </c>
      <c r="D18" s="55" t="s">
        <v>103</v>
      </c>
      <c r="E18" s="56" t="s">
        <v>52</v>
      </c>
      <c r="F18" s="57" t="s">
        <v>80</v>
      </c>
      <c r="G18" s="75" t="s">
        <v>31</v>
      </c>
      <c r="H18" s="75" t="s">
        <v>81</v>
      </c>
      <c r="I18" s="76" t="s">
        <v>104</v>
      </c>
      <c r="J18" s="78" t="s">
        <v>101</v>
      </c>
      <c r="K18" s="30" t="s">
        <v>155</v>
      </c>
    </row>
    <row r="19" spans="1:11" s="52" customFormat="1" ht="50.1" customHeight="1" x14ac:dyDescent="0.15">
      <c r="B19" s="53" t="s">
        <v>85</v>
      </c>
      <c r="C19" s="60" t="s">
        <v>105</v>
      </c>
      <c r="D19" s="64" t="s">
        <v>106</v>
      </c>
      <c r="E19" s="56" t="s">
        <v>52</v>
      </c>
      <c r="F19" s="57" t="s">
        <v>80</v>
      </c>
      <c r="G19" s="75" t="s">
        <v>31</v>
      </c>
      <c r="H19" s="75" t="s">
        <v>81</v>
      </c>
      <c r="I19" s="76" t="s">
        <v>107</v>
      </c>
      <c r="J19" s="78" t="s">
        <v>101</v>
      </c>
      <c r="K19" s="30" t="s">
        <v>155</v>
      </c>
    </row>
    <row r="20" spans="1:11" s="52" customFormat="1" ht="85.5" customHeight="1" x14ac:dyDescent="0.15">
      <c r="A20" s="59"/>
      <c r="B20" s="53" t="s">
        <v>86</v>
      </c>
      <c r="C20" s="65" t="s">
        <v>108</v>
      </c>
      <c r="D20" s="55" t="s">
        <v>109</v>
      </c>
      <c r="E20" s="56" t="s">
        <v>52</v>
      </c>
      <c r="F20" s="57" t="s">
        <v>78</v>
      </c>
      <c r="G20" s="75" t="s">
        <v>31</v>
      </c>
      <c r="H20" s="75" t="s">
        <v>51</v>
      </c>
      <c r="I20" s="77" t="s">
        <v>110</v>
      </c>
      <c r="J20" s="30" t="s">
        <v>147</v>
      </c>
      <c r="K20" s="30" t="s">
        <v>155</v>
      </c>
    </row>
    <row r="21" spans="1:11" s="52" customFormat="1" ht="50.1" customHeight="1" x14ac:dyDescent="0.15">
      <c r="A21" s="59"/>
      <c r="B21" s="53" t="s">
        <v>87</v>
      </c>
      <c r="C21" s="60" t="s">
        <v>111</v>
      </c>
      <c r="D21" s="55" t="s">
        <v>112</v>
      </c>
      <c r="E21" s="56" t="s">
        <v>52</v>
      </c>
      <c r="F21" s="57" t="s">
        <v>79</v>
      </c>
      <c r="G21" s="75" t="s">
        <v>31</v>
      </c>
      <c r="H21" s="75" t="s">
        <v>51</v>
      </c>
      <c r="I21" s="77" t="s">
        <v>113</v>
      </c>
      <c r="J21" s="30" t="s">
        <v>72</v>
      </c>
      <c r="K21" s="30" t="s">
        <v>155</v>
      </c>
    </row>
    <row r="22" spans="1:11" ht="8.25" customHeight="1" x14ac:dyDescent="0.15"/>
    <row r="23" spans="1:11" ht="20.100000000000001" customHeight="1" x14ac:dyDescent="0.15">
      <c r="A23" s="49" t="s">
        <v>150</v>
      </c>
    </row>
    <row r="24" spans="1:11" ht="20.100000000000001" customHeight="1" x14ac:dyDescent="0.15">
      <c r="B24" s="50" t="s">
        <v>7</v>
      </c>
      <c r="C24" s="107" t="s">
        <v>8</v>
      </c>
      <c r="D24" s="107"/>
      <c r="E24" s="50" t="s">
        <v>9</v>
      </c>
      <c r="F24" s="50" t="s">
        <v>10</v>
      </c>
      <c r="G24" s="107" t="s">
        <v>11</v>
      </c>
      <c r="H24" s="107"/>
      <c r="I24" s="107"/>
      <c r="J24" s="107" t="s">
        <v>12</v>
      </c>
      <c r="K24" s="107"/>
    </row>
    <row r="25" spans="1:11" ht="39" customHeight="1" x14ac:dyDescent="0.15">
      <c r="B25" s="50" t="s">
        <v>18</v>
      </c>
      <c r="C25" s="107" t="s">
        <v>19</v>
      </c>
      <c r="D25" s="107"/>
      <c r="E25" s="50" t="s">
        <v>20</v>
      </c>
      <c r="F25" s="50" t="s">
        <v>21</v>
      </c>
      <c r="G25" s="107" t="s">
        <v>23</v>
      </c>
      <c r="H25" s="107"/>
      <c r="I25" s="107"/>
      <c r="J25" s="107" t="s">
        <v>26</v>
      </c>
      <c r="K25" s="107"/>
    </row>
    <row r="26" spans="1:11" s="52" customFormat="1" ht="129.94999999999999" customHeight="1" x14ac:dyDescent="0.15">
      <c r="B26" s="54" t="s">
        <v>114</v>
      </c>
      <c r="C26" s="111" t="s">
        <v>115</v>
      </c>
      <c r="D26" s="111"/>
      <c r="E26" s="56" t="s">
        <v>66</v>
      </c>
      <c r="F26" s="66" t="s">
        <v>116</v>
      </c>
      <c r="G26" s="116" t="s">
        <v>67</v>
      </c>
      <c r="H26" s="105"/>
      <c r="I26" s="105"/>
      <c r="J26" s="105" t="s">
        <v>156</v>
      </c>
      <c r="K26" s="105"/>
    </row>
    <row r="27" spans="1:11" s="52" customFormat="1" ht="50.1" customHeight="1" x14ac:dyDescent="0.15">
      <c r="B27" s="58" t="s">
        <v>117</v>
      </c>
      <c r="C27" s="112" t="s">
        <v>129</v>
      </c>
      <c r="D27" s="113"/>
      <c r="E27" s="56" t="s">
        <v>66</v>
      </c>
      <c r="F27" s="57" t="s">
        <v>78</v>
      </c>
      <c r="G27" s="114" t="s">
        <v>118</v>
      </c>
      <c r="H27" s="115"/>
      <c r="I27" s="115"/>
      <c r="J27" s="105" t="s">
        <v>156</v>
      </c>
      <c r="K27" s="105"/>
    </row>
    <row r="28" spans="1:11" s="52" customFormat="1" ht="50.1" customHeight="1" x14ac:dyDescent="0.15">
      <c r="B28" s="58" t="s">
        <v>119</v>
      </c>
      <c r="C28" s="112" t="s">
        <v>120</v>
      </c>
      <c r="D28" s="113"/>
      <c r="E28" s="56" t="s">
        <v>66</v>
      </c>
      <c r="F28" s="57" t="s">
        <v>78</v>
      </c>
      <c r="G28" s="114" t="s">
        <v>121</v>
      </c>
      <c r="H28" s="115"/>
      <c r="I28" s="115"/>
      <c r="J28" s="105" t="s">
        <v>156</v>
      </c>
      <c r="K28" s="105"/>
    </row>
    <row r="29" spans="1:11" s="52" customFormat="1" ht="50.1" customHeight="1" x14ac:dyDescent="0.15">
      <c r="B29" s="58" t="s">
        <v>122</v>
      </c>
      <c r="C29" s="112" t="s">
        <v>136</v>
      </c>
      <c r="D29" s="113"/>
      <c r="E29" s="56" t="s">
        <v>66</v>
      </c>
      <c r="F29" s="67" t="s">
        <v>52</v>
      </c>
      <c r="G29" s="114" t="s">
        <v>123</v>
      </c>
      <c r="H29" s="115"/>
      <c r="I29" s="115"/>
      <c r="J29" s="105" t="s">
        <v>156</v>
      </c>
      <c r="K29" s="105"/>
    </row>
    <row r="30" spans="1:11" s="52" customFormat="1" ht="50.1" customHeight="1" x14ac:dyDescent="0.15">
      <c r="B30" s="58" t="s">
        <v>124</v>
      </c>
      <c r="C30" s="112" t="s">
        <v>137</v>
      </c>
      <c r="D30" s="113"/>
      <c r="E30" s="56" t="s">
        <v>76</v>
      </c>
      <c r="F30" s="67" t="s">
        <v>76</v>
      </c>
      <c r="G30" s="114" t="s">
        <v>138</v>
      </c>
      <c r="H30" s="115"/>
      <c r="I30" s="115"/>
      <c r="J30" s="105" t="s">
        <v>156</v>
      </c>
      <c r="K30" s="105"/>
    </row>
    <row r="31" spans="1:11" ht="6.75" customHeight="1" x14ac:dyDescent="0.15"/>
    <row r="32" spans="1:11" ht="18.75" customHeight="1" x14ac:dyDescent="0.15">
      <c r="A32" s="68" t="s">
        <v>151</v>
      </c>
      <c r="B32" s="68"/>
    </row>
    <row r="33" spans="1:10" ht="17.25" thickBot="1" x14ac:dyDescent="0.2">
      <c r="B33" s="108" t="s">
        <v>152</v>
      </c>
      <c r="C33" s="108"/>
      <c r="D33" s="69" t="s">
        <v>21</v>
      </c>
    </row>
    <row r="34" spans="1:10" ht="19.5" thickBot="1" x14ac:dyDescent="0.2">
      <c r="B34" s="109">
        <f>ROUNDDOWN('MPS(calc_process)'!G6, 0)</f>
        <v>0</v>
      </c>
      <c r="C34" s="110"/>
      <c r="D34" s="70" t="s">
        <v>33</v>
      </c>
    </row>
    <row r="35" spans="1:10" ht="20.100000000000001" customHeight="1" x14ac:dyDescent="0.15">
      <c r="B35" s="71"/>
      <c r="C35" s="71"/>
      <c r="F35" s="72"/>
      <c r="G35" s="72"/>
    </row>
    <row r="36" spans="1:10" ht="18.75" customHeight="1" x14ac:dyDescent="0.15">
      <c r="A36" s="49" t="s">
        <v>6</v>
      </c>
    </row>
    <row r="37" spans="1:10" ht="18" customHeight="1" x14ac:dyDescent="0.15">
      <c r="B37" s="73" t="s">
        <v>28</v>
      </c>
      <c r="C37" s="106" t="s">
        <v>29</v>
      </c>
      <c r="D37" s="106"/>
      <c r="E37" s="106"/>
      <c r="F37" s="106"/>
      <c r="G37" s="106"/>
      <c r="H37" s="106"/>
      <c r="I37" s="106"/>
      <c r="J37" s="74"/>
    </row>
    <row r="38" spans="1:10" ht="18" customHeight="1" x14ac:dyDescent="0.15">
      <c r="B38" s="73" t="s">
        <v>27</v>
      </c>
      <c r="C38" s="106" t="s">
        <v>30</v>
      </c>
      <c r="D38" s="106"/>
      <c r="E38" s="106"/>
      <c r="F38" s="106"/>
      <c r="G38" s="106"/>
      <c r="H38" s="106"/>
      <c r="I38" s="106"/>
      <c r="J38" s="74"/>
    </row>
    <row r="39" spans="1:10" ht="18" customHeight="1" x14ac:dyDescent="0.15">
      <c r="B39" s="73" t="s">
        <v>31</v>
      </c>
      <c r="C39" s="106" t="s">
        <v>32</v>
      </c>
      <c r="D39" s="106"/>
      <c r="E39" s="106"/>
      <c r="F39" s="106"/>
      <c r="G39" s="106"/>
      <c r="H39" s="106"/>
      <c r="I39" s="106"/>
      <c r="J39" s="74"/>
    </row>
  </sheetData>
  <sheetProtection password="C7C3" sheet="1" formatCells="0" formatRows="0"/>
  <mergeCells count="26">
    <mergeCell ref="J27:K27"/>
    <mergeCell ref="G28:I28"/>
    <mergeCell ref="J28:K28"/>
    <mergeCell ref="G29:I29"/>
    <mergeCell ref="J29:K29"/>
    <mergeCell ref="J25:K25"/>
    <mergeCell ref="G24:I24"/>
    <mergeCell ref="G25:I25"/>
    <mergeCell ref="G26:I26"/>
    <mergeCell ref="J26:K26"/>
    <mergeCell ref="J30:K30"/>
    <mergeCell ref="C38:I38"/>
    <mergeCell ref="C39:I39"/>
    <mergeCell ref="C24:D24"/>
    <mergeCell ref="C25:D25"/>
    <mergeCell ref="B33:C33"/>
    <mergeCell ref="B34:C34"/>
    <mergeCell ref="C37:I37"/>
    <mergeCell ref="C26:D26"/>
    <mergeCell ref="C27:D27"/>
    <mergeCell ref="C28:D28"/>
    <mergeCell ref="C29:D29"/>
    <mergeCell ref="G27:I27"/>
    <mergeCell ref="C30:D30"/>
    <mergeCell ref="G30:I30"/>
    <mergeCell ref="J24:K24"/>
  </mergeCells>
  <phoneticPr fontId="2"/>
  <pageMargins left="0.70866141732283472" right="0.70866141732283472" top="0.74803149606299213" bottom="0.74803149606299213" header="0.31496062992125984" footer="0.31496062992125984"/>
  <pageSetup paperSize="8"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S20"/>
  <sheetViews>
    <sheetView showGridLines="0" view="pageBreakPreview" zoomScale="70" zoomScaleNormal="100" zoomScaleSheetLayoutView="70" workbookViewId="0"/>
  </sheetViews>
  <sheetFormatPr defaultColWidth="9" defaultRowHeight="14.25" x14ac:dyDescent="0.15"/>
  <cols>
    <col min="1" max="1" width="12" style="91" customWidth="1"/>
    <col min="2" max="19" width="16.125" style="91" customWidth="1"/>
    <col min="20" max="16384" width="9" style="91"/>
  </cols>
  <sheetData>
    <row r="1" spans="1:19" s="80" customFormat="1" x14ac:dyDescent="0.15">
      <c r="S1" s="81" t="str">
        <f>'MPS(input)'!K1</f>
        <v>Monitoring Spreadsheet: JCM_ID_AM024_ver01.0</v>
      </c>
    </row>
    <row r="2" spans="1:19" s="80" customFormat="1" x14ac:dyDescent="0.15">
      <c r="S2" s="81" t="str">
        <f>'MPS(input)'!K2</f>
        <v>Reference Number:</v>
      </c>
    </row>
    <row r="3" spans="1:19" s="80" customFormat="1" ht="25.5" customHeight="1" x14ac:dyDescent="0.15">
      <c r="A3" s="46" t="s">
        <v>146</v>
      </c>
      <c r="B3" s="47"/>
      <c r="C3" s="47"/>
      <c r="D3" s="47"/>
      <c r="E3" s="47"/>
      <c r="F3" s="47"/>
      <c r="G3" s="47"/>
      <c r="H3" s="47"/>
      <c r="I3" s="47"/>
      <c r="J3" s="47"/>
      <c r="K3" s="47"/>
      <c r="L3" s="47"/>
      <c r="M3" s="47"/>
      <c r="N3" s="47"/>
      <c r="O3" s="47"/>
      <c r="P3" s="47"/>
      <c r="Q3" s="47"/>
      <c r="R3" s="47"/>
      <c r="S3" s="47"/>
    </row>
    <row r="4" spans="1:19" s="80" customFormat="1" x14ac:dyDescent="0.15">
      <c r="S4" s="81"/>
    </row>
    <row r="5" spans="1:19" s="80" customFormat="1" ht="15" x14ac:dyDescent="0.15">
      <c r="A5" s="68" t="s">
        <v>153</v>
      </c>
      <c r="S5" s="81"/>
    </row>
    <row r="6" spans="1:19" s="83" customFormat="1" ht="27.6" customHeight="1" x14ac:dyDescent="0.15">
      <c r="A6" s="82"/>
      <c r="B6" s="82"/>
      <c r="C6" s="119" t="s">
        <v>37</v>
      </c>
      <c r="D6" s="120"/>
      <c r="E6" s="120"/>
      <c r="F6" s="120"/>
      <c r="G6" s="120"/>
      <c r="H6" s="119" t="s">
        <v>142</v>
      </c>
      <c r="I6" s="120"/>
      <c r="J6" s="120"/>
      <c r="K6" s="120"/>
      <c r="L6" s="121"/>
      <c r="M6" s="119" t="s">
        <v>38</v>
      </c>
      <c r="N6" s="120"/>
      <c r="O6" s="120"/>
      <c r="P6" s="120"/>
      <c r="Q6" s="121"/>
      <c r="R6" s="117" t="s">
        <v>39</v>
      </c>
      <c r="S6" s="117"/>
    </row>
    <row r="7" spans="1:19" s="52" customFormat="1" ht="18.75" x14ac:dyDescent="0.15">
      <c r="A7" s="84" t="s">
        <v>40</v>
      </c>
      <c r="B7" s="85" t="s">
        <v>41</v>
      </c>
      <c r="C7" s="86" t="s">
        <v>88</v>
      </c>
      <c r="D7" s="87" t="s">
        <v>90</v>
      </c>
      <c r="E7" s="87" t="s">
        <v>125</v>
      </c>
      <c r="F7" s="87" t="s">
        <v>130</v>
      </c>
      <c r="G7" s="87" t="s">
        <v>131</v>
      </c>
      <c r="H7" s="87" t="s">
        <v>132</v>
      </c>
      <c r="I7" s="87" t="s">
        <v>133</v>
      </c>
      <c r="J7" s="87" t="s">
        <v>134</v>
      </c>
      <c r="K7" s="87" t="s">
        <v>135</v>
      </c>
      <c r="L7" s="65" t="s">
        <v>111</v>
      </c>
      <c r="M7" s="86" t="s">
        <v>114</v>
      </c>
      <c r="N7" s="87" t="s">
        <v>117</v>
      </c>
      <c r="O7" s="87" t="s">
        <v>119</v>
      </c>
      <c r="P7" s="87" t="s">
        <v>122</v>
      </c>
      <c r="Q7" s="88" t="s">
        <v>126</v>
      </c>
      <c r="R7" s="85" t="s">
        <v>127</v>
      </c>
      <c r="S7" s="85" t="s">
        <v>128</v>
      </c>
    </row>
    <row r="8" spans="1:19" ht="149.44999999999999" customHeight="1" x14ac:dyDescent="0.15">
      <c r="A8" s="89" t="s">
        <v>42</v>
      </c>
      <c r="B8" s="66" t="s">
        <v>47</v>
      </c>
      <c r="C8" s="55" t="str">
        <f>'MPS(input)'!$D$8</f>
        <v xml:space="preserve">Electricity consumption of the project blower i during the period p </v>
      </c>
      <c r="D8" s="55" t="str">
        <f>'MPS(input)'!$D$9</f>
        <v>Operating time of the project blower i during the period p</v>
      </c>
      <c r="E8" s="55" t="str">
        <f>'MPS(input)'!$D$10</f>
        <v>Stop time of the project blower i during intermittent operation during the period p</v>
      </c>
      <c r="F8" s="55" t="str">
        <f>'MPS(input)'!$D$11</f>
        <v>Average daily discharge pressure of the project blower i during the period p</v>
      </c>
      <c r="G8" s="55" t="str">
        <f>'MPS(input)'!$D$12</f>
        <v>Average RPM of the project blower i during the period p</v>
      </c>
      <c r="H8" s="55" t="str">
        <f>'MPS(input)'!$D$17</f>
        <v>Operating time of the reference blower i during the period p</v>
      </c>
      <c r="I8" s="55" t="str">
        <f>'MPS(input)'!$D$18</f>
        <v>Estimated shaft power of the reference blower i during the period p</v>
      </c>
      <c r="J8" s="58" t="str">
        <f>'MPS(input)'!$D$19</f>
        <v>Estimated shaft power of the project blower i during the period p</v>
      </c>
      <c r="K8" s="55" t="str">
        <f>'MPS(input)'!$D$20</f>
        <v>Calculated daily discharge pressure of the reference blower i during the period p</v>
      </c>
      <c r="L8" s="55" t="str">
        <f>'MPS(input)'!$D$21</f>
        <v>Calculated RPM of the reference blower i during the period p</v>
      </c>
      <c r="M8" s="55" t="str">
        <f>'MPS(input)'!$C$26</f>
        <v>CO2 emission factor for consumed electricity</v>
      </c>
      <c r="N8" s="55" t="str">
        <f>'MPS(input)'!$C$27</f>
        <v>Lowest daily discharge pressure of the reference blower i during the parameter monitoring period before the aerator installation</v>
      </c>
      <c r="O8" s="55" t="str">
        <f>'MPS(input)'!$C$28</f>
        <v>Highest daily discharge pressure of the project blower i during the parameter monitoring period after completion of aerator installation</v>
      </c>
      <c r="P8" s="55" t="str">
        <f>'MPS(input)'!$C$29</f>
        <v>Ratio of discharge pressure change at the blower i</v>
      </c>
      <c r="Q8" s="55" t="str">
        <f>'MPS(input)'!$C$30</f>
        <v>Ratio of RPM change at the blower i</v>
      </c>
      <c r="R8" s="90" t="s">
        <v>62</v>
      </c>
      <c r="S8" s="90" t="s">
        <v>57</v>
      </c>
    </row>
    <row r="9" spans="1:19" ht="18.75" x14ac:dyDescent="0.15">
      <c r="A9" s="89" t="s">
        <v>43</v>
      </c>
      <c r="B9" s="66" t="s">
        <v>44</v>
      </c>
      <c r="C9" s="92" t="str">
        <f>'MPS(input)'!$F$8</f>
        <v>kWh/p</v>
      </c>
      <c r="D9" s="92" t="str">
        <f>'MPS(input)'!$F$9</f>
        <v>h/p</v>
      </c>
      <c r="E9" s="92" t="str">
        <f>'MPS(input)'!$F$10</f>
        <v>h/p</v>
      </c>
      <c r="F9" s="92" t="str">
        <f>'MPS(input)'!$F$11</f>
        <v>Pa (G)</v>
      </c>
      <c r="G9" s="92" t="str">
        <f>'MPS(input)'!$F$12</f>
        <v>rpm</v>
      </c>
      <c r="H9" s="92" t="str">
        <f>'MPS(input)'!$F$17</f>
        <v>h/p</v>
      </c>
      <c r="I9" s="92" t="str">
        <f>'MPS(input)'!$F$18</f>
        <v>kW</v>
      </c>
      <c r="J9" s="92" t="str">
        <f>'MPS(input)'!$F$19</f>
        <v>kW</v>
      </c>
      <c r="K9" s="92" t="str">
        <f>'MPS(input)'!$F$20</f>
        <v>Pa (G)</v>
      </c>
      <c r="L9" s="92" t="str">
        <f>'MPS(input)'!$F$21</f>
        <v>rpm</v>
      </c>
      <c r="M9" s="92" t="str">
        <f>'MPS(input)'!$F$26</f>
        <v>tCO2/MWh</v>
      </c>
      <c r="N9" s="92" t="str">
        <f>'MPS(input)'!$F$27</f>
        <v>Pa (G)</v>
      </c>
      <c r="O9" s="92" t="str">
        <f>'MPS(input)'!$F$28</f>
        <v>Pa (G)</v>
      </c>
      <c r="P9" s="92" t="str">
        <f>'MPS(input)'!$F$29</f>
        <v>-</v>
      </c>
      <c r="Q9" s="92" t="str">
        <f>'MPS(input)'!$F$30</f>
        <v>-</v>
      </c>
      <c r="R9" s="90" t="s">
        <v>61</v>
      </c>
      <c r="S9" s="90" t="s">
        <v>61</v>
      </c>
    </row>
    <row r="10" spans="1:19" x14ac:dyDescent="0.15">
      <c r="A10" s="118" t="s">
        <v>45</v>
      </c>
      <c r="B10" s="93">
        <v>1</v>
      </c>
      <c r="C10" s="32"/>
      <c r="D10" s="32"/>
      <c r="E10" s="32"/>
      <c r="F10" s="32"/>
      <c r="G10" s="32"/>
      <c r="H10" s="94">
        <f t="shared" ref="H10:H19" si="0">D10+E10</f>
        <v>0</v>
      </c>
      <c r="I10" s="32"/>
      <c r="J10" s="32"/>
      <c r="K10" s="94">
        <f>IF(ISERROR(F10/P10),0,(F10/P10))</f>
        <v>0</v>
      </c>
      <c r="L10" s="94">
        <f>IF(ISERROR(G10/Q10),0,(G10/Q10))</f>
        <v>0</v>
      </c>
      <c r="M10" s="32"/>
      <c r="N10" s="32"/>
      <c r="O10" s="32"/>
      <c r="P10" s="94">
        <f>IF(ISERROR(O10/N10),0,O10/N10)</f>
        <v>0</v>
      </c>
      <c r="Q10" s="32"/>
      <c r="R10" s="95">
        <f t="shared" ref="R10:R19" si="1">IF(ISERROR(C10*(H10/D10)*(I10/J10)*M10/1000),0,C10*(H10/D10)*(I10/J10)*M10/1000)</f>
        <v>0</v>
      </c>
      <c r="S10" s="95">
        <f t="shared" ref="S10:S19" si="2">IF(ISERROR(C10*M10),"0.0",(C10*M10/1000))</f>
        <v>0</v>
      </c>
    </row>
    <row r="11" spans="1:19" x14ac:dyDescent="0.15">
      <c r="A11" s="118"/>
      <c r="B11" s="93">
        <v>2</v>
      </c>
      <c r="C11" s="32"/>
      <c r="D11" s="32"/>
      <c r="E11" s="32"/>
      <c r="F11" s="32"/>
      <c r="G11" s="32"/>
      <c r="H11" s="94">
        <f t="shared" si="0"/>
        <v>0</v>
      </c>
      <c r="I11" s="32"/>
      <c r="J11" s="32"/>
      <c r="K11" s="94">
        <f t="shared" ref="K11:K18" si="3">IF(ISERROR(F11/P11),0,(F11/P11))</f>
        <v>0</v>
      </c>
      <c r="L11" s="94">
        <f t="shared" ref="L11:L18" si="4">IF(ISERROR(G11/Q11),0,(G11/Q11))</f>
        <v>0</v>
      </c>
      <c r="M11" s="32"/>
      <c r="N11" s="32"/>
      <c r="O11" s="32"/>
      <c r="P11" s="94">
        <f t="shared" ref="P11:P19" si="5">IF(ISERROR(O11/N11),0,O11/N11)</f>
        <v>0</v>
      </c>
      <c r="Q11" s="32"/>
      <c r="R11" s="95">
        <f t="shared" si="1"/>
        <v>0</v>
      </c>
      <c r="S11" s="95">
        <f t="shared" si="2"/>
        <v>0</v>
      </c>
    </row>
    <row r="12" spans="1:19" x14ac:dyDescent="0.15">
      <c r="A12" s="118"/>
      <c r="B12" s="93">
        <v>3</v>
      </c>
      <c r="C12" s="32"/>
      <c r="D12" s="32"/>
      <c r="E12" s="32"/>
      <c r="F12" s="32"/>
      <c r="G12" s="32"/>
      <c r="H12" s="94">
        <f t="shared" si="0"/>
        <v>0</v>
      </c>
      <c r="I12" s="32"/>
      <c r="J12" s="32"/>
      <c r="K12" s="94">
        <f t="shared" si="3"/>
        <v>0</v>
      </c>
      <c r="L12" s="94">
        <f t="shared" si="4"/>
        <v>0</v>
      </c>
      <c r="M12" s="32"/>
      <c r="N12" s="32"/>
      <c r="O12" s="32"/>
      <c r="P12" s="94">
        <f t="shared" si="5"/>
        <v>0</v>
      </c>
      <c r="Q12" s="32"/>
      <c r="R12" s="95">
        <f t="shared" si="1"/>
        <v>0</v>
      </c>
      <c r="S12" s="95">
        <f t="shared" si="2"/>
        <v>0</v>
      </c>
    </row>
    <row r="13" spans="1:19" x14ac:dyDescent="0.15">
      <c r="A13" s="118"/>
      <c r="B13" s="93">
        <v>4</v>
      </c>
      <c r="C13" s="32"/>
      <c r="D13" s="32"/>
      <c r="E13" s="32"/>
      <c r="F13" s="32"/>
      <c r="G13" s="32"/>
      <c r="H13" s="94">
        <f t="shared" si="0"/>
        <v>0</v>
      </c>
      <c r="I13" s="32"/>
      <c r="J13" s="32"/>
      <c r="K13" s="94">
        <f t="shared" si="3"/>
        <v>0</v>
      </c>
      <c r="L13" s="94">
        <f t="shared" si="4"/>
        <v>0</v>
      </c>
      <c r="M13" s="32"/>
      <c r="N13" s="32"/>
      <c r="O13" s="32"/>
      <c r="P13" s="94">
        <f t="shared" si="5"/>
        <v>0</v>
      </c>
      <c r="Q13" s="32"/>
      <c r="R13" s="95">
        <f t="shared" si="1"/>
        <v>0</v>
      </c>
      <c r="S13" s="95">
        <f t="shared" si="2"/>
        <v>0</v>
      </c>
    </row>
    <row r="14" spans="1:19" x14ac:dyDescent="0.15">
      <c r="A14" s="118"/>
      <c r="B14" s="93">
        <v>5</v>
      </c>
      <c r="C14" s="32"/>
      <c r="D14" s="32"/>
      <c r="E14" s="32"/>
      <c r="F14" s="32"/>
      <c r="G14" s="32"/>
      <c r="H14" s="94">
        <f t="shared" si="0"/>
        <v>0</v>
      </c>
      <c r="I14" s="32"/>
      <c r="J14" s="32"/>
      <c r="K14" s="94">
        <f t="shared" si="3"/>
        <v>0</v>
      </c>
      <c r="L14" s="94">
        <f t="shared" si="4"/>
        <v>0</v>
      </c>
      <c r="M14" s="32"/>
      <c r="N14" s="32"/>
      <c r="O14" s="32"/>
      <c r="P14" s="94">
        <f t="shared" si="5"/>
        <v>0</v>
      </c>
      <c r="Q14" s="32"/>
      <c r="R14" s="95">
        <f t="shared" si="1"/>
        <v>0</v>
      </c>
      <c r="S14" s="95">
        <f t="shared" si="2"/>
        <v>0</v>
      </c>
    </row>
    <row r="15" spans="1:19" x14ac:dyDescent="0.15">
      <c r="A15" s="118"/>
      <c r="B15" s="93">
        <v>6</v>
      </c>
      <c r="C15" s="32"/>
      <c r="D15" s="32"/>
      <c r="E15" s="32"/>
      <c r="F15" s="32"/>
      <c r="G15" s="32"/>
      <c r="H15" s="94">
        <f t="shared" si="0"/>
        <v>0</v>
      </c>
      <c r="I15" s="32"/>
      <c r="J15" s="32"/>
      <c r="K15" s="94">
        <f t="shared" si="3"/>
        <v>0</v>
      </c>
      <c r="L15" s="94">
        <f t="shared" si="4"/>
        <v>0</v>
      </c>
      <c r="M15" s="32"/>
      <c r="N15" s="32"/>
      <c r="O15" s="32"/>
      <c r="P15" s="94">
        <f t="shared" si="5"/>
        <v>0</v>
      </c>
      <c r="Q15" s="32"/>
      <c r="R15" s="95">
        <f t="shared" si="1"/>
        <v>0</v>
      </c>
      <c r="S15" s="95">
        <f t="shared" si="2"/>
        <v>0</v>
      </c>
    </row>
    <row r="16" spans="1:19" x14ac:dyDescent="0.15">
      <c r="A16" s="118"/>
      <c r="B16" s="93">
        <v>7</v>
      </c>
      <c r="C16" s="32"/>
      <c r="D16" s="32"/>
      <c r="E16" s="32"/>
      <c r="F16" s="32"/>
      <c r="G16" s="32"/>
      <c r="H16" s="94">
        <f t="shared" si="0"/>
        <v>0</v>
      </c>
      <c r="I16" s="32"/>
      <c r="J16" s="32"/>
      <c r="K16" s="94">
        <f t="shared" si="3"/>
        <v>0</v>
      </c>
      <c r="L16" s="94">
        <f t="shared" si="4"/>
        <v>0</v>
      </c>
      <c r="M16" s="32"/>
      <c r="N16" s="32"/>
      <c r="O16" s="32"/>
      <c r="P16" s="94">
        <f t="shared" si="5"/>
        <v>0</v>
      </c>
      <c r="Q16" s="32"/>
      <c r="R16" s="95">
        <f t="shared" si="1"/>
        <v>0</v>
      </c>
      <c r="S16" s="95">
        <f t="shared" si="2"/>
        <v>0</v>
      </c>
    </row>
    <row r="17" spans="1:19" x14ac:dyDescent="0.15">
      <c r="A17" s="118"/>
      <c r="B17" s="93">
        <v>8</v>
      </c>
      <c r="C17" s="32"/>
      <c r="D17" s="32"/>
      <c r="E17" s="32"/>
      <c r="F17" s="32"/>
      <c r="G17" s="32"/>
      <c r="H17" s="94">
        <f t="shared" si="0"/>
        <v>0</v>
      </c>
      <c r="I17" s="32"/>
      <c r="J17" s="32"/>
      <c r="K17" s="94">
        <f t="shared" si="3"/>
        <v>0</v>
      </c>
      <c r="L17" s="94">
        <f t="shared" si="4"/>
        <v>0</v>
      </c>
      <c r="M17" s="32"/>
      <c r="N17" s="32"/>
      <c r="O17" s="32"/>
      <c r="P17" s="94">
        <f t="shared" si="5"/>
        <v>0</v>
      </c>
      <c r="Q17" s="32"/>
      <c r="R17" s="95">
        <f t="shared" si="1"/>
        <v>0</v>
      </c>
      <c r="S17" s="95">
        <f t="shared" si="2"/>
        <v>0</v>
      </c>
    </row>
    <row r="18" spans="1:19" x14ac:dyDescent="0.15">
      <c r="A18" s="118"/>
      <c r="B18" s="93">
        <v>9</v>
      </c>
      <c r="C18" s="32"/>
      <c r="D18" s="32"/>
      <c r="E18" s="32"/>
      <c r="F18" s="32"/>
      <c r="G18" s="32"/>
      <c r="H18" s="94">
        <f t="shared" si="0"/>
        <v>0</v>
      </c>
      <c r="I18" s="32"/>
      <c r="J18" s="32"/>
      <c r="K18" s="94">
        <f t="shared" si="3"/>
        <v>0</v>
      </c>
      <c r="L18" s="94">
        <f t="shared" si="4"/>
        <v>0</v>
      </c>
      <c r="M18" s="32"/>
      <c r="N18" s="32"/>
      <c r="O18" s="32"/>
      <c r="P18" s="94">
        <f t="shared" si="5"/>
        <v>0</v>
      </c>
      <c r="Q18" s="32"/>
      <c r="R18" s="95">
        <f t="shared" si="1"/>
        <v>0</v>
      </c>
      <c r="S18" s="95">
        <f t="shared" si="2"/>
        <v>0</v>
      </c>
    </row>
    <row r="19" spans="1:19" x14ac:dyDescent="0.15">
      <c r="A19" s="118"/>
      <c r="B19" s="93">
        <v>10</v>
      </c>
      <c r="C19" s="32"/>
      <c r="D19" s="32"/>
      <c r="E19" s="32"/>
      <c r="F19" s="32"/>
      <c r="G19" s="32"/>
      <c r="H19" s="94">
        <f t="shared" si="0"/>
        <v>0</v>
      </c>
      <c r="I19" s="32"/>
      <c r="J19" s="32"/>
      <c r="K19" s="94">
        <f>IF(ISERROR(F19/P19),0,(F19/P19))</f>
        <v>0</v>
      </c>
      <c r="L19" s="94">
        <f>IF(ISERROR(G19/Q19),0,(G19/Q19))</f>
        <v>0</v>
      </c>
      <c r="M19" s="32"/>
      <c r="N19" s="32"/>
      <c r="O19" s="32"/>
      <c r="P19" s="94">
        <f t="shared" si="5"/>
        <v>0</v>
      </c>
      <c r="Q19" s="32"/>
      <c r="R19" s="95">
        <f t="shared" si="1"/>
        <v>0</v>
      </c>
      <c r="S19" s="95">
        <f t="shared" si="2"/>
        <v>0</v>
      </c>
    </row>
    <row r="20" spans="1:19" ht="15" x14ac:dyDescent="0.15">
      <c r="A20" s="118"/>
      <c r="B20" s="96" t="s">
        <v>46</v>
      </c>
      <c r="C20" s="97" t="s">
        <v>44</v>
      </c>
      <c r="D20" s="97" t="s">
        <v>44</v>
      </c>
      <c r="E20" s="97" t="s">
        <v>44</v>
      </c>
      <c r="F20" s="97" t="s">
        <v>44</v>
      </c>
      <c r="G20" s="97" t="s">
        <v>44</v>
      </c>
      <c r="H20" s="97" t="s">
        <v>44</v>
      </c>
      <c r="I20" s="97" t="s">
        <v>44</v>
      </c>
      <c r="J20" s="97" t="s">
        <v>44</v>
      </c>
      <c r="K20" s="97" t="s">
        <v>44</v>
      </c>
      <c r="L20" s="97" t="s">
        <v>44</v>
      </c>
      <c r="M20" s="97" t="s">
        <v>44</v>
      </c>
      <c r="N20" s="97" t="s">
        <v>44</v>
      </c>
      <c r="O20" s="97" t="s">
        <v>44</v>
      </c>
      <c r="P20" s="97" t="s">
        <v>44</v>
      </c>
      <c r="Q20" s="97" t="s">
        <v>44</v>
      </c>
      <c r="R20" s="98">
        <f>SUMIF(R10:R19,"&gt;0",R10:R19)</f>
        <v>0</v>
      </c>
      <c r="S20" s="98">
        <f>SUMIF(S10:S19,"&gt;0",S10:S19)</f>
        <v>0</v>
      </c>
    </row>
  </sheetData>
  <sheetProtection password="C7C3" sheet="1" formatCells="0" formatRows="0"/>
  <mergeCells count="5">
    <mergeCell ref="R6:S6"/>
    <mergeCell ref="A10:A20"/>
    <mergeCell ref="M6:Q6"/>
    <mergeCell ref="C6:G6"/>
    <mergeCell ref="H6:L6"/>
  </mergeCells>
  <phoneticPr fontId="14"/>
  <pageMargins left="0.70866141732283472" right="0.70866141732283472" top="0.74803149606299213" bottom="0.74803149606299213"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I17"/>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47.125" style="1" customWidth="1"/>
    <col min="6" max="7" width="12.625" style="1" customWidth="1"/>
    <col min="8" max="8" width="14.625" style="1" customWidth="1"/>
    <col min="9" max="9" width="9" style="4"/>
    <col min="10" max="16384" width="9" style="1"/>
  </cols>
  <sheetData>
    <row r="1" spans="1:9" ht="18" customHeight="1" x14ac:dyDescent="0.15">
      <c r="I1" s="9" t="str">
        <f>'MPS(input)'!K1</f>
        <v>Monitoring Spreadsheet: JCM_ID_AM024_ver01.0</v>
      </c>
    </row>
    <row r="2" spans="1:9" ht="18" customHeight="1" x14ac:dyDescent="0.15">
      <c r="I2" s="9" t="str">
        <f>'MPS(input)'!K2</f>
        <v>Reference Number:</v>
      </c>
    </row>
    <row r="3" spans="1:9" ht="27.75" customHeight="1" x14ac:dyDescent="0.15">
      <c r="A3" s="122" t="s">
        <v>154</v>
      </c>
      <c r="B3" s="122"/>
      <c r="C3" s="122"/>
      <c r="D3" s="122"/>
      <c r="E3" s="122"/>
      <c r="F3" s="122"/>
      <c r="G3" s="122"/>
      <c r="H3" s="122"/>
      <c r="I3" s="122"/>
    </row>
    <row r="4" spans="1:9" ht="11.25" customHeight="1" x14ac:dyDescent="0.15"/>
    <row r="5" spans="1:9" ht="18.75" customHeight="1" thickBot="1" x14ac:dyDescent="0.2">
      <c r="A5" s="16" t="s">
        <v>2</v>
      </c>
      <c r="B5" s="10"/>
      <c r="C5" s="10"/>
      <c r="D5" s="10"/>
      <c r="E5" s="11"/>
      <c r="F5" s="12" t="s">
        <v>3</v>
      </c>
      <c r="G5" s="39" t="s">
        <v>0</v>
      </c>
      <c r="H5" s="12" t="s">
        <v>1</v>
      </c>
      <c r="I5" s="13" t="s">
        <v>4</v>
      </c>
    </row>
    <row r="6" spans="1:9" ht="18.75" customHeight="1" thickBot="1" x14ac:dyDescent="0.2">
      <c r="A6" s="17"/>
      <c r="B6" s="25" t="s">
        <v>34</v>
      </c>
      <c r="C6" s="14"/>
      <c r="D6" s="14"/>
      <c r="E6" s="25"/>
      <c r="F6" s="79" t="s">
        <v>157</v>
      </c>
      <c r="G6" s="40">
        <f>G8-G11</f>
        <v>0</v>
      </c>
      <c r="H6" s="38" t="s">
        <v>33</v>
      </c>
      <c r="I6" s="36" t="s">
        <v>68</v>
      </c>
    </row>
    <row r="7" spans="1:9" ht="18.75" customHeight="1" thickBot="1" x14ac:dyDescent="0.2">
      <c r="A7" s="16" t="s">
        <v>59</v>
      </c>
      <c r="B7" s="11"/>
      <c r="C7" s="10"/>
      <c r="D7" s="12"/>
      <c r="E7" s="12"/>
      <c r="F7" s="12"/>
      <c r="G7" s="41"/>
      <c r="H7" s="11"/>
      <c r="I7" s="12"/>
    </row>
    <row r="8" spans="1:9" ht="18.75" customHeight="1" thickBot="1" x14ac:dyDescent="0.2">
      <c r="A8" s="18"/>
      <c r="B8" s="28" t="s">
        <v>35</v>
      </c>
      <c r="C8" s="14"/>
      <c r="D8" s="14"/>
      <c r="E8" s="25"/>
      <c r="F8" s="79" t="s">
        <v>157</v>
      </c>
      <c r="G8" s="40">
        <f>G9</f>
        <v>0</v>
      </c>
      <c r="H8" s="38" t="s">
        <v>33</v>
      </c>
      <c r="I8" s="37" t="s">
        <v>69</v>
      </c>
    </row>
    <row r="9" spans="1:9" ht="18.75" customHeight="1" x14ac:dyDescent="0.15">
      <c r="A9" s="18"/>
      <c r="B9" s="19"/>
      <c r="C9" s="31" t="s">
        <v>58</v>
      </c>
      <c r="D9" s="22"/>
      <c r="E9" s="23"/>
      <c r="F9" s="79" t="s">
        <v>157</v>
      </c>
      <c r="G9" s="43">
        <f>'MPS(input_separate)'!R20</f>
        <v>0</v>
      </c>
      <c r="H9" s="26" t="s">
        <v>33</v>
      </c>
      <c r="I9" s="37" t="s">
        <v>69</v>
      </c>
    </row>
    <row r="10" spans="1:9" ht="18.75" customHeight="1" thickBot="1" x14ac:dyDescent="0.2">
      <c r="A10" s="16" t="s">
        <v>60</v>
      </c>
      <c r="B10" s="10"/>
      <c r="C10" s="10"/>
      <c r="D10" s="10"/>
      <c r="E10" s="11"/>
      <c r="F10" s="12"/>
      <c r="G10" s="42"/>
      <c r="H10" s="11"/>
      <c r="I10" s="12"/>
    </row>
    <row r="11" spans="1:9" ht="18.75" customHeight="1" thickBot="1" x14ac:dyDescent="0.2">
      <c r="A11" s="18"/>
      <c r="B11" s="29" t="s">
        <v>36</v>
      </c>
      <c r="C11" s="15"/>
      <c r="D11" s="15"/>
      <c r="E11" s="27"/>
      <c r="F11" s="79" t="s">
        <v>157</v>
      </c>
      <c r="G11" s="40">
        <f>G12</f>
        <v>0</v>
      </c>
      <c r="H11" s="38" t="s">
        <v>33</v>
      </c>
      <c r="I11" s="37" t="s">
        <v>70</v>
      </c>
    </row>
    <row r="12" spans="1:9" ht="18.75" customHeight="1" x14ac:dyDescent="0.15">
      <c r="A12" s="18"/>
      <c r="B12" s="19"/>
      <c r="C12" s="31" t="s">
        <v>57</v>
      </c>
      <c r="D12" s="21"/>
      <c r="E12" s="20"/>
      <c r="F12" s="79" t="s">
        <v>157</v>
      </c>
      <c r="G12" s="43">
        <f>'MPS(input_separate)'!S20</f>
        <v>0</v>
      </c>
      <c r="H12" s="26" t="s">
        <v>33</v>
      </c>
      <c r="I12" s="37" t="s">
        <v>70</v>
      </c>
    </row>
    <row r="13" spans="1:9" x14ac:dyDescent="0.15">
      <c r="A13" s="2"/>
      <c r="B13" s="2"/>
      <c r="C13" s="6"/>
      <c r="D13" s="2"/>
      <c r="E13" s="6"/>
      <c r="F13" s="8"/>
      <c r="G13" s="7"/>
      <c r="H13" s="7"/>
      <c r="I13" s="5"/>
    </row>
    <row r="14" spans="1:9" ht="21.75" customHeight="1" x14ac:dyDescent="0.15">
      <c r="E14" s="2" t="s">
        <v>5</v>
      </c>
      <c r="F14" s="3"/>
    </row>
    <row r="15" spans="1:9" ht="21.75" customHeight="1" x14ac:dyDescent="0.15">
      <c r="E15" s="33" t="s">
        <v>64</v>
      </c>
      <c r="F15" s="35">
        <v>0.8</v>
      </c>
      <c r="G15" s="34" t="s">
        <v>63</v>
      </c>
      <c r="H15" s="2"/>
    </row>
    <row r="16" spans="1:9" ht="21.75" customHeight="1" x14ac:dyDescent="0.15">
      <c r="E16" s="33" t="s">
        <v>65</v>
      </c>
      <c r="F16" s="24">
        <v>0.46</v>
      </c>
      <c r="G16" s="34" t="s">
        <v>63</v>
      </c>
      <c r="H16" s="2"/>
    </row>
    <row r="17" spans="5:8" s="4" customFormat="1" x14ac:dyDescent="0.15">
      <c r="E17" s="2"/>
      <c r="F17" s="2"/>
      <c r="G17" s="2"/>
      <c r="H17" s="2"/>
    </row>
  </sheetData>
  <sheetProtection password="C7C3" sheet="1" objects="1" scenarios="1"/>
  <mergeCells count="1">
    <mergeCell ref="A3:I3"/>
  </mergeCells>
  <phoneticPr fontId="2"/>
  <pageMargins left="0.70866141732283472" right="0.70866141732283472" top="0.74803149606299213" bottom="0.74803149606299213" header="0.31496062992125984" footer="0.31496062992125984"/>
  <pageSetup paperSize="9"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DA15B-CB3E-4A81-B76C-D689D9184323}">
  <sheetPr>
    <tabColor theme="3" tint="0.39997558519241921"/>
  </sheetPr>
  <dimension ref="A1:C12"/>
  <sheetViews>
    <sheetView showGridLines="0" view="pageBreakPreview" zoomScale="80" zoomScaleNormal="80" zoomScaleSheetLayoutView="80" workbookViewId="0"/>
  </sheetViews>
  <sheetFormatPr defaultRowHeight="13.5" x14ac:dyDescent="0.15"/>
  <cols>
    <col min="1" max="1" width="3.625" style="99" customWidth="1"/>
    <col min="2" max="2" width="36.375" style="99" customWidth="1"/>
    <col min="3" max="3" width="49.125" style="99" customWidth="1"/>
    <col min="4" max="256" width="9" style="99"/>
    <col min="257" max="257" width="3.625" style="99" customWidth="1"/>
    <col min="258" max="258" width="36.375" style="99" customWidth="1"/>
    <col min="259" max="259" width="49.125" style="99" customWidth="1"/>
    <col min="260" max="512" width="9" style="99"/>
    <col min="513" max="513" width="3.625" style="99" customWidth="1"/>
    <col min="514" max="514" width="36.375" style="99" customWidth="1"/>
    <col min="515" max="515" width="49.125" style="99" customWidth="1"/>
    <col min="516" max="768" width="9" style="99"/>
    <col min="769" max="769" width="3.625" style="99" customWidth="1"/>
    <col min="770" max="770" width="36.375" style="99" customWidth="1"/>
    <col min="771" max="771" width="49.125" style="99" customWidth="1"/>
    <col min="772" max="1024" width="9" style="99"/>
    <col min="1025" max="1025" width="3.625" style="99" customWidth="1"/>
    <col min="1026" max="1026" width="36.375" style="99" customWidth="1"/>
    <col min="1027" max="1027" width="49.125" style="99" customWidth="1"/>
    <col min="1028" max="1280" width="9" style="99"/>
    <col min="1281" max="1281" width="3.625" style="99" customWidth="1"/>
    <col min="1282" max="1282" width="36.375" style="99" customWidth="1"/>
    <col min="1283" max="1283" width="49.125" style="99" customWidth="1"/>
    <col min="1284" max="1536" width="9" style="99"/>
    <col min="1537" max="1537" width="3.625" style="99" customWidth="1"/>
    <col min="1538" max="1538" width="36.375" style="99" customWidth="1"/>
    <col min="1539" max="1539" width="49.125" style="99" customWidth="1"/>
    <col min="1540" max="1792" width="9" style="99"/>
    <col min="1793" max="1793" width="3.625" style="99" customWidth="1"/>
    <col min="1794" max="1794" width="36.375" style="99" customWidth="1"/>
    <col min="1795" max="1795" width="49.125" style="99" customWidth="1"/>
    <col min="1796" max="2048" width="9" style="99"/>
    <col min="2049" max="2049" width="3.625" style="99" customWidth="1"/>
    <col min="2050" max="2050" width="36.375" style="99" customWidth="1"/>
    <col min="2051" max="2051" width="49.125" style="99" customWidth="1"/>
    <col min="2052" max="2304" width="9" style="99"/>
    <col min="2305" max="2305" width="3.625" style="99" customWidth="1"/>
    <col min="2306" max="2306" width="36.375" style="99" customWidth="1"/>
    <col min="2307" max="2307" width="49.125" style="99" customWidth="1"/>
    <col min="2308" max="2560" width="9" style="99"/>
    <col min="2561" max="2561" width="3.625" style="99" customWidth="1"/>
    <col min="2562" max="2562" width="36.375" style="99" customWidth="1"/>
    <col min="2563" max="2563" width="49.125" style="99" customWidth="1"/>
    <col min="2564" max="2816" width="9" style="99"/>
    <col min="2817" max="2817" width="3.625" style="99" customWidth="1"/>
    <col min="2818" max="2818" width="36.375" style="99" customWidth="1"/>
    <col min="2819" max="2819" width="49.125" style="99" customWidth="1"/>
    <col min="2820" max="3072" width="9" style="99"/>
    <col min="3073" max="3073" width="3.625" style="99" customWidth="1"/>
    <col min="3074" max="3074" width="36.375" style="99" customWidth="1"/>
    <col min="3075" max="3075" width="49.125" style="99" customWidth="1"/>
    <col min="3076" max="3328" width="9" style="99"/>
    <col min="3329" max="3329" width="3.625" style="99" customWidth="1"/>
    <col min="3330" max="3330" width="36.375" style="99" customWidth="1"/>
    <col min="3331" max="3331" width="49.125" style="99" customWidth="1"/>
    <col min="3332" max="3584" width="9" style="99"/>
    <col min="3585" max="3585" width="3.625" style="99" customWidth="1"/>
    <col min="3586" max="3586" width="36.375" style="99" customWidth="1"/>
    <col min="3587" max="3587" width="49.125" style="99" customWidth="1"/>
    <col min="3588" max="3840" width="9" style="99"/>
    <col min="3841" max="3841" width="3.625" style="99" customWidth="1"/>
    <col min="3842" max="3842" width="36.375" style="99" customWidth="1"/>
    <col min="3843" max="3843" width="49.125" style="99" customWidth="1"/>
    <col min="3844" max="4096" width="9" style="99"/>
    <col min="4097" max="4097" width="3.625" style="99" customWidth="1"/>
    <col min="4098" max="4098" width="36.375" style="99" customWidth="1"/>
    <col min="4099" max="4099" width="49.125" style="99" customWidth="1"/>
    <col min="4100" max="4352" width="9" style="99"/>
    <col min="4353" max="4353" width="3.625" style="99" customWidth="1"/>
    <col min="4354" max="4354" width="36.375" style="99" customWidth="1"/>
    <col min="4355" max="4355" width="49.125" style="99" customWidth="1"/>
    <col min="4356" max="4608" width="9" style="99"/>
    <col min="4609" max="4609" width="3.625" style="99" customWidth="1"/>
    <col min="4610" max="4610" width="36.375" style="99" customWidth="1"/>
    <col min="4611" max="4611" width="49.125" style="99" customWidth="1"/>
    <col min="4612" max="4864" width="9" style="99"/>
    <col min="4865" max="4865" width="3.625" style="99" customWidth="1"/>
    <col min="4866" max="4866" width="36.375" style="99" customWidth="1"/>
    <col min="4867" max="4867" width="49.125" style="99" customWidth="1"/>
    <col min="4868" max="5120" width="9" style="99"/>
    <col min="5121" max="5121" width="3.625" style="99" customWidth="1"/>
    <col min="5122" max="5122" width="36.375" style="99" customWidth="1"/>
    <col min="5123" max="5123" width="49.125" style="99" customWidth="1"/>
    <col min="5124" max="5376" width="9" style="99"/>
    <col min="5377" max="5377" width="3.625" style="99" customWidth="1"/>
    <col min="5378" max="5378" width="36.375" style="99" customWidth="1"/>
    <col min="5379" max="5379" width="49.125" style="99" customWidth="1"/>
    <col min="5380" max="5632" width="9" style="99"/>
    <col min="5633" max="5633" width="3.625" style="99" customWidth="1"/>
    <col min="5634" max="5634" width="36.375" style="99" customWidth="1"/>
    <col min="5635" max="5635" width="49.125" style="99" customWidth="1"/>
    <col min="5636" max="5888" width="9" style="99"/>
    <col min="5889" max="5889" width="3.625" style="99" customWidth="1"/>
    <col min="5890" max="5890" width="36.375" style="99" customWidth="1"/>
    <col min="5891" max="5891" width="49.125" style="99" customWidth="1"/>
    <col min="5892" max="6144" width="9" style="99"/>
    <col min="6145" max="6145" width="3.625" style="99" customWidth="1"/>
    <col min="6146" max="6146" width="36.375" style="99" customWidth="1"/>
    <col min="6147" max="6147" width="49.125" style="99" customWidth="1"/>
    <col min="6148" max="6400" width="9" style="99"/>
    <col min="6401" max="6401" width="3.625" style="99" customWidth="1"/>
    <col min="6402" max="6402" width="36.375" style="99" customWidth="1"/>
    <col min="6403" max="6403" width="49.125" style="99" customWidth="1"/>
    <col min="6404" max="6656" width="9" style="99"/>
    <col min="6657" max="6657" width="3.625" style="99" customWidth="1"/>
    <col min="6658" max="6658" width="36.375" style="99" customWidth="1"/>
    <col min="6659" max="6659" width="49.125" style="99" customWidth="1"/>
    <col min="6660" max="6912" width="9" style="99"/>
    <col min="6913" max="6913" width="3.625" style="99" customWidth="1"/>
    <col min="6914" max="6914" width="36.375" style="99" customWidth="1"/>
    <col min="6915" max="6915" width="49.125" style="99" customWidth="1"/>
    <col min="6916" max="7168" width="9" style="99"/>
    <col min="7169" max="7169" width="3.625" style="99" customWidth="1"/>
    <col min="7170" max="7170" width="36.375" style="99" customWidth="1"/>
    <col min="7171" max="7171" width="49.125" style="99" customWidth="1"/>
    <col min="7172" max="7424" width="9" style="99"/>
    <col min="7425" max="7425" width="3.625" style="99" customWidth="1"/>
    <col min="7426" max="7426" width="36.375" style="99" customWidth="1"/>
    <col min="7427" max="7427" width="49.125" style="99" customWidth="1"/>
    <col min="7428" max="7680" width="9" style="99"/>
    <col min="7681" max="7681" width="3.625" style="99" customWidth="1"/>
    <col min="7682" max="7682" width="36.375" style="99" customWidth="1"/>
    <col min="7683" max="7683" width="49.125" style="99" customWidth="1"/>
    <col min="7684" max="7936" width="9" style="99"/>
    <col min="7937" max="7937" width="3.625" style="99" customWidth="1"/>
    <col min="7938" max="7938" width="36.375" style="99" customWidth="1"/>
    <col min="7939" max="7939" width="49.125" style="99" customWidth="1"/>
    <col min="7940" max="8192" width="9" style="99"/>
    <col min="8193" max="8193" width="3.625" style="99" customWidth="1"/>
    <col min="8194" max="8194" width="36.375" style="99" customWidth="1"/>
    <col min="8195" max="8195" width="49.125" style="99" customWidth="1"/>
    <col min="8196" max="8448" width="9" style="99"/>
    <col min="8449" max="8449" width="3.625" style="99" customWidth="1"/>
    <col min="8450" max="8450" width="36.375" style="99" customWidth="1"/>
    <col min="8451" max="8451" width="49.125" style="99" customWidth="1"/>
    <col min="8452" max="8704" width="9" style="99"/>
    <col min="8705" max="8705" width="3.625" style="99" customWidth="1"/>
    <col min="8706" max="8706" width="36.375" style="99" customWidth="1"/>
    <col min="8707" max="8707" width="49.125" style="99" customWidth="1"/>
    <col min="8708" max="8960" width="9" style="99"/>
    <col min="8961" max="8961" width="3.625" style="99" customWidth="1"/>
    <col min="8962" max="8962" width="36.375" style="99" customWidth="1"/>
    <col min="8963" max="8963" width="49.125" style="99" customWidth="1"/>
    <col min="8964" max="9216" width="9" style="99"/>
    <col min="9217" max="9217" width="3.625" style="99" customWidth="1"/>
    <col min="9218" max="9218" width="36.375" style="99" customWidth="1"/>
    <col min="9219" max="9219" width="49.125" style="99" customWidth="1"/>
    <col min="9220" max="9472" width="9" style="99"/>
    <col min="9473" max="9473" width="3.625" style="99" customWidth="1"/>
    <col min="9474" max="9474" width="36.375" style="99" customWidth="1"/>
    <col min="9475" max="9475" width="49.125" style="99" customWidth="1"/>
    <col min="9476" max="9728" width="9" style="99"/>
    <col min="9729" max="9729" width="3.625" style="99" customWidth="1"/>
    <col min="9730" max="9730" width="36.375" style="99" customWidth="1"/>
    <col min="9731" max="9731" width="49.125" style="99" customWidth="1"/>
    <col min="9732" max="9984" width="9" style="99"/>
    <col min="9985" max="9985" width="3.625" style="99" customWidth="1"/>
    <col min="9986" max="9986" width="36.375" style="99" customWidth="1"/>
    <col min="9987" max="9987" width="49.125" style="99" customWidth="1"/>
    <col min="9988" max="10240" width="9" style="99"/>
    <col min="10241" max="10241" width="3.625" style="99" customWidth="1"/>
    <col min="10242" max="10242" width="36.375" style="99" customWidth="1"/>
    <col min="10243" max="10243" width="49.125" style="99" customWidth="1"/>
    <col min="10244" max="10496" width="9" style="99"/>
    <col min="10497" max="10497" width="3.625" style="99" customWidth="1"/>
    <col min="10498" max="10498" width="36.375" style="99" customWidth="1"/>
    <col min="10499" max="10499" width="49.125" style="99" customWidth="1"/>
    <col min="10500" max="10752" width="9" style="99"/>
    <col min="10753" max="10753" width="3.625" style="99" customWidth="1"/>
    <col min="10754" max="10754" width="36.375" style="99" customWidth="1"/>
    <col min="10755" max="10755" width="49.125" style="99" customWidth="1"/>
    <col min="10756" max="11008" width="9" style="99"/>
    <col min="11009" max="11009" width="3.625" style="99" customWidth="1"/>
    <col min="11010" max="11010" width="36.375" style="99" customWidth="1"/>
    <col min="11011" max="11011" width="49.125" style="99" customWidth="1"/>
    <col min="11012" max="11264" width="9" style="99"/>
    <col min="11265" max="11265" width="3.625" style="99" customWidth="1"/>
    <col min="11266" max="11266" width="36.375" style="99" customWidth="1"/>
    <col min="11267" max="11267" width="49.125" style="99" customWidth="1"/>
    <col min="11268" max="11520" width="9" style="99"/>
    <col min="11521" max="11521" width="3.625" style="99" customWidth="1"/>
    <col min="11522" max="11522" width="36.375" style="99" customWidth="1"/>
    <col min="11523" max="11523" width="49.125" style="99" customWidth="1"/>
    <col min="11524" max="11776" width="9" style="99"/>
    <col min="11777" max="11777" width="3.625" style="99" customWidth="1"/>
    <col min="11778" max="11778" width="36.375" style="99" customWidth="1"/>
    <col min="11779" max="11779" width="49.125" style="99" customWidth="1"/>
    <col min="11780" max="12032" width="9" style="99"/>
    <col min="12033" max="12033" width="3.625" style="99" customWidth="1"/>
    <col min="12034" max="12034" width="36.375" style="99" customWidth="1"/>
    <col min="12035" max="12035" width="49.125" style="99" customWidth="1"/>
    <col min="12036" max="12288" width="9" style="99"/>
    <col min="12289" max="12289" width="3.625" style="99" customWidth="1"/>
    <col min="12290" max="12290" width="36.375" style="99" customWidth="1"/>
    <col min="12291" max="12291" width="49.125" style="99" customWidth="1"/>
    <col min="12292" max="12544" width="9" style="99"/>
    <col min="12545" max="12545" width="3.625" style="99" customWidth="1"/>
    <col min="12546" max="12546" width="36.375" style="99" customWidth="1"/>
    <col min="12547" max="12547" width="49.125" style="99" customWidth="1"/>
    <col min="12548" max="12800" width="9" style="99"/>
    <col min="12801" max="12801" width="3.625" style="99" customWidth="1"/>
    <col min="12802" max="12802" width="36.375" style="99" customWidth="1"/>
    <col min="12803" max="12803" width="49.125" style="99" customWidth="1"/>
    <col min="12804" max="13056" width="9" style="99"/>
    <col min="13057" max="13057" width="3.625" style="99" customWidth="1"/>
    <col min="13058" max="13058" width="36.375" style="99" customWidth="1"/>
    <col min="13059" max="13059" width="49.125" style="99" customWidth="1"/>
    <col min="13060" max="13312" width="9" style="99"/>
    <col min="13313" max="13313" width="3.625" style="99" customWidth="1"/>
    <col min="13314" max="13314" width="36.375" style="99" customWidth="1"/>
    <col min="13315" max="13315" width="49.125" style="99" customWidth="1"/>
    <col min="13316" max="13568" width="9" style="99"/>
    <col min="13569" max="13569" width="3.625" style="99" customWidth="1"/>
    <col min="13570" max="13570" width="36.375" style="99" customWidth="1"/>
    <col min="13571" max="13571" width="49.125" style="99" customWidth="1"/>
    <col min="13572" max="13824" width="9" style="99"/>
    <col min="13825" max="13825" width="3.625" style="99" customWidth="1"/>
    <col min="13826" max="13826" width="36.375" style="99" customWidth="1"/>
    <col min="13827" max="13827" width="49.125" style="99" customWidth="1"/>
    <col min="13828" max="14080" width="9" style="99"/>
    <col min="14081" max="14081" width="3.625" style="99" customWidth="1"/>
    <col min="14082" max="14082" width="36.375" style="99" customWidth="1"/>
    <col min="14083" max="14083" width="49.125" style="99" customWidth="1"/>
    <col min="14084" max="14336" width="9" style="99"/>
    <col min="14337" max="14337" width="3.625" style="99" customWidth="1"/>
    <col min="14338" max="14338" width="36.375" style="99" customWidth="1"/>
    <col min="14339" max="14339" width="49.125" style="99" customWidth="1"/>
    <col min="14340" max="14592" width="9" style="99"/>
    <col min="14593" max="14593" width="3.625" style="99" customWidth="1"/>
    <col min="14594" max="14594" width="36.375" style="99" customWidth="1"/>
    <col min="14595" max="14595" width="49.125" style="99" customWidth="1"/>
    <col min="14596" max="14848" width="9" style="99"/>
    <col min="14849" max="14849" width="3.625" style="99" customWidth="1"/>
    <col min="14850" max="14850" width="36.375" style="99" customWidth="1"/>
    <col min="14851" max="14851" width="49.125" style="99" customWidth="1"/>
    <col min="14852" max="15104" width="9" style="99"/>
    <col min="15105" max="15105" width="3.625" style="99" customWidth="1"/>
    <col min="15106" max="15106" width="36.375" style="99" customWidth="1"/>
    <col min="15107" max="15107" width="49.125" style="99" customWidth="1"/>
    <col min="15108" max="15360" width="9" style="99"/>
    <col min="15361" max="15361" width="3.625" style="99" customWidth="1"/>
    <col min="15362" max="15362" width="36.375" style="99" customWidth="1"/>
    <col min="15363" max="15363" width="49.125" style="99" customWidth="1"/>
    <col min="15364" max="15616" width="9" style="99"/>
    <col min="15617" max="15617" width="3.625" style="99" customWidth="1"/>
    <col min="15618" max="15618" width="36.375" style="99" customWidth="1"/>
    <col min="15619" max="15619" width="49.125" style="99" customWidth="1"/>
    <col min="15620" max="15872" width="9" style="99"/>
    <col min="15873" max="15873" width="3.625" style="99" customWidth="1"/>
    <col min="15874" max="15874" width="36.375" style="99" customWidth="1"/>
    <col min="15875" max="15875" width="49.125" style="99" customWidth="1"/>
    <col min="15876" max="16128" width="9" style="99"/>
    <col min="16129" max="16129" width="3.625" style="99" customWidth="1"/>
    <col min="16130" max="16130" width="36.375" style="99" customWidth="1"/>
    <col min="16131" max="16131" width="49.125" style="99" customWidth="1"/>
    <col min="16132" max="16384" width="9" style="99"/>
  </cols>
  <sheetData>
    <row r="1" spans="1:3" ht="18" customHeight="1" x14ac:dyDescent="0.15">
      <c r="C1" s="100" t="str">
        <f>'MPS(input)'!K1</f>
        <v>Monitoring Spreadsheet: JCM_ID_AM024_ver01.0</v>
      </c>
    </row>
    <row r="2" spans="1:3" ht="18" customHeight="1" x14ac:dyDescent="0.15">
      <c r="C2" s="100" t="str">
        <f>'MPS(input)'!K2</f>
        <v>Reference Number:</v>
      </c>
    </row>
    <row r="3" spans="1:3" ht="24" customHeight="1" x14ac:dyDescent="0.15">
      <c r="A3" s="123" t="s">
        <v>158</v>
      </c>
      <c r="B3" s="123"/>
      <c r="C3" s="123"/>
    </row>
    <row r="5" spans="1:3" ht="21" customHeight="1" x14ac:dyDescent="0.15">
      <c r="B5" s="101" t="s">
        <v>159</v>
      </c>
      <c r="C5" s="101" t="s">
        <v>160</v>
      </c>
    </row>
    <row r="6" spans="1:3" ht="54" customHeight="1" x14ac:dyDescent="0.15">
      <c r="B6" s="102"/>
      <c r="C6" s="102"/>
    </row>
    <row r="7" spans="1:3" ht="54" customHeight="1" x14ac:dyDescent="0.15">
      <c r="B7" s="102"/>
      <c r="C7" s="102"/>
    </row>
    <row r="8" spans="1:3" ht="54" customHeight="1" x14ac:dyDescent="0.15">
      <c r="B8" s="102"/>
      <c r="C8" s="102"/>
    </row>
    <row r="9" spans="1:3" ht="54" customHeight="1" x14ac:dyDescent="0.15">
      <c r="B9" s="102"/>
      <c r="C9" s="102"/>
    </row>
    <row r="10" spans="1:3" ht="54" customHeight="1" x14ac:dyDescent="0.15">
      <c r="B10" s="102"/>
      <c r="C10" s="102"/>
    </row>
    <row r="11" spans="1:3" ht="54" customHeight="1" x14ac:dyDescent="0.15">
      <c r="B11" s="102"/>
      <c r="C11" s="102"/>
    </row>
    <row r="12" spans="1:3" ht="54" customHeight="1" x14ac:dyDescent="0.15">
      <c r="B12" s="102"/>
      <c r="C12" s="102"/>
    </row>
  </sheetData>
  <sheetProtection password="C7C3" sheet="1" formatCells="0" formatRows="0" insertRows="0"/>
  <mergeCells count="1">
    <mergeCell ref="A3:C3"/>
  </mergeCells>
  <phoneticPr fontId="14"/>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552B7-DC3B-48D6-852B-EC56AF58BAD2}">
  <sheetPr>
    <tabColor theme="5" tint="0.39997558519241921"/>
    <pageSetUpPr fitToPage="1"/>
  </sheetPr>
  <dimension ref="A1:L39"/>
  <sheetViews>
    <sheetView showGridLines="0" view="pageBreakPreview" zoomScale="70" zoomScaleNormal="85" zoomScaleSheetLayoutView="70" workbookViewId="0"/>
  </sheetViews>
  <sheetFormatPr defaultColWidth="9" defaultRowHeight="14.25" x14ac:dyDescent="0.15"/>
  <cols>
    <col min="1" max="1" width="3.625" style="44" customWidth="1"/>
    <col min="2" max="2" width="20.625" style="44" customWidth="1"/>
    <col min="3" max="4" width="15.625" style="44" customWidth="1"/>
    <col min="5" max="5" width="32.25" style="44" customWidth="1"/>
    <col min="6" max="6" width="14.125" style="44" customWidth="1"/>
    <col min="7" max="7" width="13.125" style="44" customWidth="1"/>
    <col min="8" max="9" width="14.625" style="44" customWidth="1"/>
    <col min="10" max="10" width="63.5" style="44" customWidth="1"/>
    <col min="11" max="12" width="20.625" style="44" customWidth="1"/>
    <col min="13" max="16384" width="9" style="44"/>
  </cols>
  <sheetData>
    <row r="1" spans="1:12" ht="18" customHeight="1" x14ac:dyDescent="0.15">
      <c r="L1" s="45" t="str">
        <f>'MPS(input)'!K1</f>
        <v>Monitoring Spreadsheet: JCM_ID_AM024_ver01.0</v>
      </c>
    </row>
    <row r="2" spans="1:12" ht="18" customHeight="1" x14ac:dyDescent="0.15">
      <c r="L2" s="45" t="str">
        <f>'MPS(input)'!K2</f>
        <v>Reference Number:</v>
      </c>
    </row>
    <row r="3" spans="1:12" ht="27.75" customHeight="1" x14ac:dyDescent="0.15">
      <c r="A3" s="46" t="s">
        <v>161</v>
      </c>
      <c r="B3" s="46"/>
      <c r="C3" s="47"/>
      <c r="D3" s="47"/>
      <c r="E3" s="47"/>
      <c r="F3" s="47"/>
      <c r="G3" s="47"/>
      <c r="H3" s="47"/>
      <c r="I3" s="47"/>
      <c r="J3" s="47"/>
      <c r="K3" s="47"/>
      <c r="L3" s="48"/>
    </row>
    <row r="5" spans="1:12" ht="18.75" customHeight="1" x14ac:dyDescent="0.15">
      <c r="A5" s="49" t="s">
        <v>164</v>
      </c>
      <c r="B5" s="49"/>
      <c r="C5" s="49"/>
    </row>
    <row r="6" spans="1:12" ht="18.75" customHeight="1" x14ac:dyDescent="0.15">
      <c r="A6" s="49"/>
      <c r="B6" s="50" t="s">
        <v>7</v>
      </c>
      <c r="C6" s="50" t="s">
        <v>8</v>
      </c>
      <c r="D6" s="50" t="s">
        <v>9</v>
      </c>
      <c r="E6" s="50" t="s">
        <v>10</v>
      </c>
      <c r="F6" s="50" t="s">
        <v>11</v>
      </c>
      <c r="G6" s="50" t="s">
        <v>12</v>
      </c>
      <c r="H6" s="50" t="s">
        <v>13</v>
      </c>
      <c r="I6" s="50" t="s">
        <v>14</v>
      </c>
      <c r="J6" s="50" t="s">
        <v>15</v>
      </c>
      <c r="K6" s="50" t="s">
        <v>16</v>
      </c>
      <c r="L6" s="50" t="s">
        <v>176</v>
      </c>
    </row>
    <row r="7" spans="1:12" s="51" customFormat="1" ht="39" customHeight="1" x14ac:dyDescent="0.15">
      <c r="B7" s="50" t="s">
        <v>175</v>
      </c>
      <c r="C7" s="50" t="s">
        <v>17</v>
      </c>
      <c r="D7" s="50" t="s">
        <v>18</v>
      </c>
      <c r="E7" s="50" t="s">
        <v>19</v>
      </c>
      <c r="F7" s="50" t="s">
        <v>173</v>
      </c>
      <c r="G7" s="50" t="s">
        <v>1</v>
      </c>
      <c r="H7" s="50" t="s">
        <v>22</v>
      </c>
      <c r="I7" s="50" t="s">
        <v>23</v>
      </c>
      <c r="J7" s="50" t="s">
        <v>24</v>
      </c>
      <c r="K7" s="50" t="s">
        <v>25</v>
      </c>
      <c r="L7" s="50" t="s">
        <v>26</v>
      </c>
    </row>
    <row r="8" spans="1:12" s="52" customFormat="1" ht="129.94999999999999" customHeight="1" x14ac:dyDescent="0.15">
      <c r="B8" s="103"/>
      <c r="C8" s="53" t="s">
        <v>54</v>
      </c>
      <c r="D8" s="54" t="s">
        <v>88</v>
      </c>
      <c r="E8" s="55" t="s">
        <v>89</v>
      </c>
      <c r="F8" s="56" t="s">
        <v>52</v>
      </c>
      <c r="G8" s="57" t="s">
        <v>73</v>
      </c>
      <c r="H8" s="75" t="s">
        <v>31</v>
      </c>
      <c r="I8" s="75" t="s">
        <v>49</v>
      </c>
      <c r="J8" s="76" t="s">
        <v>48</v>
      </c>
      <c r="K8" s="30" t="s">
        <v>50</v>
      </c>
      <c r="L8" s="30" t="s">
        <v>177</v>
      </c>
    </row>
    <row r="9" spans="1:12" s="52" customFormat="1" ht="50.1" customHeight="1" x14ac:dyDescent="0.15">
      <c r="B9" s="103"/>
      <c r="C9" s="53" t="s">
        <v>55</v>
      </c>
      <c r="D9" s="58" t="s">
        <v>90</v>
      </c>
      <c r="E9" s="55" t="s">
        <v>91</v>
      </c>
      <c r="F9" s="56" t="s">
        <v>52</v>
      </c>
      <c r="G9" s="57" t="s">
        <v>74</v>
      </c>
      <c r="H9" s="75" t="s">
        <v>31</v>
      </c>
      <c r="I9" s="75" t="s">
        <v>49</v>
      </c>
      <c r="J9" s="77" t="s">
        <v>92</v>
      </c>
      <c r="K9" s="30" t="s">
        <v>50</v>
      </c>
      <c r="L9" s="30" t="s">
        <v>177</v>
      </c>
    </row>
    <row r="10" spans="1:12" s="52" customFormat="1" ht="50.1" customHeight="1" x14ac:dyDescent="0.15">
      <c r="B10" s="103"/>
      <c r="C10" s="53" t="s">
        <v>56</v>
      </c>
      <c r="D10" s="58" t="s">
        <v>93</v>
      </c>
      <c r="E10" s="55" t="s">
        <v>94</v>
      </c>
      <c r="F10" s="56" t="s">
        <v>52</v>
      </c>
      <c r="G10" s="57" t="s">
        <v>74</v>
      </c>
      <c r="H10" s="75" t="s">
        <v>31</v>
      </c>
      <c r="I10" s="75" t="s">
        <v>49</v>
      </c>
      <c r="J10" s="77" t="s">
        <v>92</v>
      </c>
      <c r="K10" s="30" t="s">
        <v>50</v>
      </c>
      <c r="L10" s="30" t="s">
        <v>177</v>
      </c>
    </row>
    <row r="11" spans="1:12" s="52" customFormat="1" ht="50.1" customHeight="1" x14ac:dyDescent="0.15">
      <c r="A11" s="59"/>
      <c r="B11" s="103"/>
      <c r="C11" s="53" t="s">
        <v>82</v>
      </c>
      <c r="D11" s="60" t="s">
        <v>95</v>
      </c>
      <c r="E11" s="55" t="s">
        <v>139</v>
      </c>
      <c r="F11" s="56" t="s">
        <v>52</v>
      </c>
      <c r="G11" s="57" t="s">
        <v>78</v>
      </c>
      <c r="H11" s="75" t="s">
        <v>31</v>
      </c>
      <c r="I11" s="75" t="s">
        <v>49</v>
      </c>
      <c r="J11" s="76" t="s">
        <v>140</v>
      </c>
      <c r="K11" s="30" t="s">
        <v>72</v>
      </c>
      <c r="L11" s="30" t="s">
        <v>177</v>
      </c>
    </row>
    <row r="12" spans="1:12" s="52" customFormat="1" ht="50.1" customHeight="1" x14ac:dyDescent="0.15">
      <c r="A12" s="59"/>
      <c r="B12" s="103"/>
      <c r="C12" s="53" t="s">
        <v>77</v>
      </c>
      <c r="D12" s="60" t="s">
        <v>96</v>
      </c>
      <c r="E12" s="55" t="s">
        <v>97</v>
      </c>
      <c r="F12" s="56" t="s">
        <v>52</v>
      </c>
      <c r="G12" s="57" t="s">
        <v>79</v>
      </c>
      <c r="H12" s="75" t="s">
        <v>31</v>
      </c>
      <c r="I12" s="75" t="s">
        <v>49</v>
      </c>
      <c r="J12" s="76" t="s">
        <v>141</v>
      </c>
      <c r="K12" s="30" t="s">
        <v>72</v>
      </c>
      <c r="L12" s="30" t="s">
        <v>177</v>
      </c>
    </row>
    <row r="13" spans="1:12" ht="8.25" customHeight="1" x14ac:dyDescent="0.15"/>
    <row r="14" spans="1:12" ht="18.75" customHeight="1" x14ac:dyDescent="0.15">
      <c r="A14" s="61" t="s">
        <v>165</v>
      </c>
      <c r="B14" s="61"/>
      <c r="C14" s="49"/>
    </row>
    <row r="15" spans="1:12" ht="18.75" customHeight="1" x14ac:dyDescent="0.15">
      <c r="A15" s="49"/>
      <c r="B15" s="50" t="s">
        <v>7</v>
      </c>
      <c r="C15" s="50" t="s">
        <v>8</v>
      </c>
      <c r="D15" s="50" t="s">
        <v>9</v>
      </c>
      <c r="E15" s="50" t="s">
        <v>10</v>
      </c>
      <c r="F15" s="50" t="s">
        <v>11</v>
      </c>
      <c r="G15" s="50" t="s">
        <v>12</v>
      </c>
      <c r="H15" s="50" t="s">
        <v>13</v>
      </c>
      <c r="I15" s="50" t="s">
        <v>14</v>
      </c>
      <c r="J15" s="50" t="s">
        <v>15</v>
      </c>
      <c r="K15" s="50" t="s">
        <v>16</v>
      </c>
      <c r="L15" s="50" t="s">
        <v>176</v>
      </c>
    </row>
    <row r="16" spans="1:12" s="51" customFormat="1" ht="39" customHeight="1" x14ac:dyDescent="0.15">
      <c r="B16" s="50" t="s">
        <v>175</v>
      </c>
      <c r="C16" s="50" t="s">
        <v>17</v>
      </c>
      <c r="D16" s="50" t="s">
        <v>18</v>
      </c>
      <c r="E16" s="50" t="s">
        <v>19</v>
      </c>
      <c r="F16" s="50" t="s">
        <v>173</v>
      </c>
      <c r="G16" s="50" t="s">
        <v>1</v>
      </c>
      <c r="H16" s="50" t="s">
        <v>22</v>
      </c>
      <c r="I16" s="50" t="s">
        <v>23</v>
      </c>
      <c r="J16" s="50" t="s">
        <v>24</v>
      </c>
      <c r="K16" s="62" t="s">
        <v>71</v>
      </c>
      <c r="L16" s="50" t="s">
        <v>26</v>
      </c>
    </row>
    <row r="17" spans="1:12" s="52" customFormat="1" ht="50.1" customHeight="1" x14ac:dyDescent="0.15">
      <c r="B17" s="103"/>
      <c r="C17" s="53" t="s">
        <v>83</v>
      </c>
      <c r="D17" s="58" t="s">
        <v>98</v>
      </c>
      <c r="E17" s="55" t="s">
        <v>99</v>
      </c>
      <c r="F17" s="56" t="s">
        <v>52</v>
      </c>
      <c r="G17" s="57" t="s">
        <v>74</v>
      </c>
      <c r="H17" s="75" t="s">
        <v>31</v>
      </c>
      <c r="I17" s="75" t="s">
        <v>51</v>
      </c>
      <c r="J17" s="76" t="s">
        <v>100</v>
      </c>
      <c r="K17" s="78" t="s">
        <v>101</v>
      </c>
      <c r="L17" s="30" t="s">
        <v>177</v>
      </c>
    </row>
    <row r="18" spans="1:12" s="52" customFormat="1" ht="50.1" customHeight="1" x14ac:dyDescent="0.15">
      <c r="B18" s="103"/>
      <c r="C18" s="53" t="s">
        <v>84</v>
      </c>
      <c r="D18" s="63" t="s">
        <v>102</v>
      </c>
      <c r="E18" s="55" t="s">
        <v>103</v>
      </c>
      <c r="F18" s="56" t="s">
        <v>52</v>
      </c>
      <c r="G18" s="57" t="s">
        <v>80</v>
      </c>
      <c r="H18" s="75" t="s">
        <v>31</v>
      </c>
      <c r="I18" s="75" t="s">
        <v>81</v>
      </c>
      <c r="J18" s="76" t="s">
        <v>104</v>
      </c>
      <c r="K18" s="78" t="s">
        <v>101</v>
      </c>
      <c r="L18" s="30" t="s">
        <v>177</v>
      </c>
    </row>
    <row r="19" spans="1:12" s="52" customFormat="1" ht="50.1" customHeight="1" x14ac:dyDescent="0.15">
      <c r="B19" s="103"/>
      <c r="C19" s="53" t="s">
        <v>85</v>
      </c>
      <c r="D19" s="60" t="s">
        <v>105</v>
      </c>
      <c r="E19" s="64" t="s">
        <v>106</v>
      </c>
      <c r="F19" s="56" t="s">
        <v>52</v>
      </c>
      <c r="G19" s="57" t="s">
        <v>80</v>
      </c>
      <c r="H19" s="75" t="s">
        <v>31</v>
      </c>
      <c r="I19" s="75" t="s">
        <v>81</v>
      </c>
      <c r="J19" s="76" t="s">
        <v>107</v>
      </c>
      <c r="K19" s="78" t="s">
        <v>101</v>
      </c>
      <c r="L19" s="30" t="s">
        <v>177</v>
      </c>
    </row>
    <row r="20" spans="1:12" s="52" customFormat="1" ht="85.5" customHeight="1" x14ac:dyDescent="0.15">
      <c r="A20" s="59"/>
      <c r="B20" s="103"/>
      <c r="C20" s="53" t="s">
        <v>86</v>
      </c>
      <c r="D20" s="65" t="s">
        <v>108</v>
      </c>
      <c r="E20" s="55" t="s">
        <v>109</v>
      </c>
      <c r="F20" s="56" t="s">
        <v>52</v>
      </c>
      <c r="G20" s="57" t="s">
        <v>78</v>
      </c>
      <c r="H20" s="75" t="s">
        <v>31</v>
      </c>
      <c r="I20" s="75" t="s">
        <v>51</v>
      </c>
      <c r="J20" s="77" t="s">
        <v>110</v>
      </c>
      <c r="K20" s="30" t="s">
        <v>147</v>
      </c>
      <c r="L20" s="30" t="s">
        <v>177</v>
      </c>
    </row>
    <row r="21" spans="1:12" s="52" customFormat="1" ht="50.1" customHeight="1" x14ac:dyDescent="0.15">
      <c r="A21" s="59"/>
      <c r="B21" s="103"/>
      <c r="C21" s="53" t="s">
        <v>87</v>
      </c>
      <c r="D21" s="60" t="s">
        <v>111</v>
      </c>
      <c r="E21" s="55" t="s">
        <v>112</v>
      </c>
      <c r="F21" s="56" t="s">
        <v>52</v>
      </c>
      <c r="G21" s="57" t="s">
        <v>79</v>
      </c>
      <c r="H21" s="75" t="s">
        <v>31</v>
      </c>
      <c r="I21" s="75" t="s">
        <v>51</v>
      </c>
      <c r="J21" s="77" t="s">
        <v>113</v>
      </c>
      <c r="K21" s="30" t="s">
        <v>72</v>
      </c>
      <c r="L21" s="30" t="s">
        <v>177</v>
      </c>
    </row>
    <row r="22" spans="1:12" ht="8.25" customHeight="1" x14ac:dyDescent="0.15"/>
    <row r="23" spans="1:12" ht="20.100000000000001" customHeight="1" x14ac:dyDescent="0.15">
      <c r="A23" s="49" t="s">
        <v>166</v>
      </c>
      <c r="B23" s="49"/>
    </row>
    <row r="24" spans="1:12" ht="20.100000000000001" customHeight="1" x14ac:dyDescent="0.15">
      <c r="B24" s="107" t="s">
        <v>7</v>
      </c>
      <c r="C24" s="107"/>
      <c r="D24" s="107" t="s">
        <v>8</v>
      </c>
      <c r="E24" s="107"/>
      <c r="F24" s="50" t="s">
        <v>9</v>
      </c>
      <c r="G24" s="50" t="s">
        <v>10</v>
      </c>
      <c r="H24" s="107" t="s">
        <v>11</v>
      </c>
      <c r="I24" s="107"/>
      <c r="J24" s="107"/>
      <c r="K24" s="107" t="s">
        <v>12</v>
      </c>
      <c r="L24" s="107"/>
    </row>
    <row r="25" spans="1:12" ht="39" customHeight="1" x14ac:dyDescent="0.15">
      <c r="B25" s="107" t="s">
        <v>18</v>
      </c>
      <c r="C25" s="107"/>
      <c r="D25" s="107" t="s">
        <v>19</v>
      </c>
      <c r="E25" s="107"/>
      <c r="F25" s="50" t="s">
        <v>20</v>
      </c>
      <c r="G25" s="50" t="s">
        <v>1</v>
      </c>
      <c r="H25" s="107" t="s">
        <v>23</v>
      </c>
      <c r="I25" s="107"/>
      <c r="J25" s="107"/>
      <c r="K25" s="107" t="s">
        <v>26</v>
      </c>
      <c r="L25" s="107"/>
    </row>
    <row r="26" spans="1:12" s="52" customFormat="1" ht="129.94999999999999" customHeight="1" x14ac:dyDescent="0.15">
      <c r="B26" s="125" t="s">
        <v>114</v>
      </c>
      <c r="C26" s="125"/>
      <c r="D26" s="111" t="s">
        <v>115</v>
      </c>
      <c r="E26" s="111"/>
      <c r="F26" s="56" t="s">
        <v>52</v>
      </c>
      <c r="G26" s="66" t="s">
        <v>116</v>
      </c>
      <c r="H26" s="128" t="str">
        <f>IF('MPS(input)'!G26="","",'MPS(input)'!G26)</f>
        <v>[Grid electricity]
The most recent value available at the time of validation is applied and fixed for the monitoring period thereafter. The data is sourced from “Emission Factors of Electricity Interconnection Systems”, National Committee on Clean Development Mechanism Indonesian DNA for CDM unless otherwise instructed by the Joint Committee.
[Captive electricity]
CDM approved small scale methodology: AMS-I.A</v>
      </c>
      <c r="I26" s="127"/>
      <c r="J26" s="127"/>
      <c r="K26" s="127" t="str">
        <f>IF('MPS(input)'!J26="","",'MPS(input)'!J26)</f>
        <v>Input on "MPS (input_separate)"</v>
      </c>
      <c r="L26" s="127"/>
    </row>
    <row r="27" spans="1:12" s="52" customFormat="1" ht="50.1" customHeight="1" x14ac:dyDescent="0.15">
      <c r="B27" s="126" t="s">
        <v>117</v>
      </c>
      <c r="C27" s="126"/>
      <c r="D27" s="127" t="s">
        <v>129</v>
      </c>
      <c r="E27" s="127"/>
      <c r="F27" s="56" t="s">
        <v>52</v>
      </c>
      <c r="G27" s="57" t="s">
        <v>78</v>
      </c>
      <c r="H27" s="128" t="str">
        <f>IF('MPS(input)'!G27="","",'MPS(input)'!G27)</f>
        <v>PSRE,low,i,intre is selected from the lowest monitored data during the parameter monitoring period before the aerator installation.</v>
      </c>
      <c r="I27" s="127"/>
      <c r="J27" s="127"/>
      <c r="K27" s="127" t="str">
        <f>IF('MPS(input)'!J27="","",'MPS(input)'!J27)</f>
        <v>Input on "MPS (input_separate)"</v>
      </c>
      <c r="L27" s="127"/>
    </row>
    <row r="28" spans="1:12" s="52" customFormat="1" ht="50.1" customHeight="1" x14ac:dyDescent="0.15">
      <c r="B28" s="126" t="s">
        <v>119</v>
      </c>
      <c r="C28" s="126"/>
      <c r="D28" s="127" t="s">
        <v>120</v>
      </c>
      <c r="E28" s="127"/>
      <c r="F28" s="56" t="s">
        <v>52</v>
      </c>
      <c r="G28" s="57" t="s">
        <v>78</v>
      </c>
      <c r="H28" s="128" t="str">
        <f>IF('MPS(input)'!G28="","",'MPS(input)'!G28)</f>
        <v>PSPJ,high,i,intpj is selected from the highest monitored data during the parameter monitoring period after completion of aerator installation.</v>
      </c>
      <c r="I28" s="127"/>
      <c r="J28" s="127"/>
      <c r="K28" s="127" t="str">
        <f>IF('MPS(input)'!J28="","",'MPS(input)'!J28)</f>
        <v>Input on "MPS (input_separate)"</v>
      </c>
      <c r="L28" s="127"/>
    </row>
    <row r="29" spans="1:12" s="52" customFormat="1" ht="50.1" customHeight="1" x14ac:dyDescent="0.15">
      <c r="B29" s="126" t="s">
        <v>122</v>
      </c>
      <c r="C29" s="126"/>
      <c r="D29" s="127" t="s">
        <v>136</v>
      </c>
      <c r="E29" s="127"/>
      <c r="F29" s="56" t="s">
        <v>52</v>
      </c>
      <c r="G29" s="67" t="s">
        <v>52</v>
      </c>
      <c r="H29" s="128" t="str">
        <f>IF('MPS(input)'!G29="","",'MPS(input)'!G29)</f>
        <v>FPS,i is calculated by PSPJ.high,i,intpj divided by PSRE,low,i,intre.</v>
      </c>
      <c r="I29" s="127"/>
      <c r="J29" s="127"/>
      <c r="K29" s="127" t="str">
        <f>IF('MPS(input)'!J29="","",'MPS(input)'!J29)</f>
        <v>Input on "MPS (input_separate)"</v>
      </c>
      <c r="L29" s="127"/>
    </row>
    <row r="30" spans="1:12" s="52" customFormat="1" ht="50.1" customHeight="1" x14ac:dyDescent="0.15">
      <c r="B30" s="126" t="s">
        <v>124</v>
      </c>
      <c r="C30" s="126"/>
      <c r="D30" s="127" t="s">
        <v>137</v>
      </c>
      <c r="E30" s="127"/>
      <c r="F30" s="56" t="s">
        <v>52</v>
      </c>
      <c r="G30" s="67" t="s">
        <v>52</v>
      </c>
      <c r="H30" s="128" t="str">
        <f>IF('MPS(input)'!G30="","",'MPS(input)'!G30)</f>
        <v>FRPM,i is provided by the manufacturer of pulley or calculated from the diameter of pulleys of the project/reference blower i.</v>
      </c>
      <c r="I30" s="127"/>
      <c r="J30" s="127"/>
      <c r="K30" s="127" t="str">
        <f>IF('MPS(input)'!J30="","",'MPS(input)'!J30)</f>
        <v>Input on "MPS (input_separate)"</v>
      </c>
      <c r="L30" s="127"/>
    </row>
    <row r="31" spans="1:12" ht="6.75" customHeight="1" x14ac:dyDescent="0.15"/>
    <row r="32" spans="1:12" ht="18.75" customHeight="1" x14ac:dyDescent="0.15">
      <c r="A32" s="68" t="s">
        <v>167</v>
      </c>
      <c r="B32" s="68"/>
      <c r="C32" s="68"/>
    </row>
    <row r="33" spans="1:11" ht="17.25" thickBot="1" x14ac:dyDescent="0.2">
      <c r="B33" s="50" t="s">
        <v>175</v>
      </c>
      <c r="C33" s="108" t="s">
        <v>152</v>
      </c>
      <c r="D33" s="108"/>
      <c r="E33" s="69" t="s">
        <v>1</v>
      </c>
    </row>
    <row r="34" spans="1:11" ht="19.5" thickBot="1" x14ac:dyDescent="0.2">
      <c r="B34" s="104"/>
      <c r="C34" s="109">
        <f>ROUNDDOWN('MRS(calc_process)'!G6, 0)</f>
        <v>0</v>
      </c>
      <c r="D34" s="110"/>
      <c r="E34" s="70" t="s">
        <v>33</v>
      </c>
    </row>
    <row r="35" spans="1:11" ht="20.100000000000001" customHeight="1" x14ac:dyDescent="0.15">
      <c r="C35" s="71"/>
      <c r="D35" s="71"/>
      <c r="G35" s="72"/>
      <c r="H35" s="72"/>
    </row>
    <row r="36" spans="1:11" ht="18.75" customHeight="1" x14ac:dyDescent="0.15">
      <c r="A36" s="49" t="s">
        <v>6</v>
      </c>
      <c r="B36" s="49"/>
    </row>
    <row r="37" spans="1:11" ht="18" customHeight="1" x14ac:dyDescent="0.15">
      <c r="B37" s="124" t="s">
        <v>28</v>
      </c>
      <c r="C37" s="124"/>
      <c r="D37" s="106" t="s">
        <v>29</v>
      </c>
      <c r="E37" s="106"/>
      <c r="F37" s="106"/>
      <c r="G37" s="106"/>
      <c r="H37" s="106"/>
      <c r="I37" s="106"/>
      <c r="J37" s="106"/>
      <c r="K37" s="74"/>
    </row>
    <row r="38" spans="1:11" ht="18" customHeight="1" x14ac:dyDescent="0.15">
      <c r="B38" s="124" t="s">
        <v>27</v>
      </c>
      <c r="C38" s="124"/>
      <c r="D38" s="106" t="s">
        <v>30</v>
      </c>
      <c r="E38" s="106"/>
      <c r="F38" s="106"/>
      <c r="G38" s="106"/>
      <c r="H38" s="106"/>
      <c r="I38" s="106"/>
      <c r="J38" s="106"/>
      <c r="K38" s="74"/>
    </row>
    <row r="39" spans="1:11" ht="18" customHeight="1" x14ac:dyDescent="0.15">
      <c r="B39" s="124" t="s">
        <v>31</v>
      </c>
      <c r="C39" s="124"/>
      <c r="D39" s="106" t="s">
        <v>32</v>
      </c>
      <c r="E39" s="106"/>
      <c r="F39" s="106"/>
      <c r="G39" s="106"/>
      <c r="H39" s="106"/>
      <c r="I39" s="106"/>
      <c r="J39" s="106"/>
      <c r="K39" s="74"/>
    </row>
  </sheetData>
  <sheetProtection password="C7C3" sheet="1" formatCells="0" formatRows="0"/>
  <mergeCells count="36">
    <mergeCell ref="K26:L26"/>
    <mergeCell ref="D27:E27"/>
    <mergeCell ref="H27:J27"/>
    <mergeCell ref="K27:L27"/>
    <mergeCell ref="D24:E24"/>
    <mergeCell ref="H24:J24"/>
    <mergeCell ref="K24:L24"/>
    <mergeCell ref="D25:E25"/>
    <mergeCell ref="H25:J25"/>
    <mergeCell ref="K25:L25"/>
    <mergeCell ref="K30:L30"/>
    <mergeCell ref="C33:D33"/>
    <mergeCell ref="C34:D34"/>
    <mergeCell ref="D37:J37"/>
    <mergeCell ref="D28:E28"/>
    <mergeCell ref="H28:J28"/>
    <mergeCell ref="K28:L28"/>
    <mergeCell ref="D29:E29"/>
    <mergeCell ref="H29:J29"/>
    <mergeCell ref="K29:L29"/>
    <mergeCell ref="B38:C38"/>
    <mergeCell ref="B39:C39"/>
    <mergeCell ref="D38:J38"/>
    <mergeCell ref="D39:J39"/>
    <mergeCell ref="B24:C24"/>
    <mergeCell ref="B25:C25"/>
    <mergeCell ref="B26:C26"/>
    <mergeCell ref="B27:C27"/>
    <mergeCell ref="B28:C28"/>
    <mergeCell ref="B29:C29"/>
    <mergeCell ref="B30:C30"/>
    <mergeCell ref="B37:C37"/>
    <mergeCell ref="D30:E30"/>
    <mergeCell ref="H30:J30"/>
    <mergeCell ref="D26:E26"/>
    <mergeCell ref="H26:J26"/>
  </mergeCells>
  <phoneticPr fontId="14"/>
  <pageMargins left="0.70866141732283472" right="0.70866141732283472" top="0.74803149606299213" bottom="0.74803149606299213" header="0.31496062992125984" footer="0.31496062992125984"/>
  <pageSetup paperSize="8"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8A8E-245F-4994-AE95-A7450E4BB2C5}">
  <sheetPr>
    <tabColor theme="5" tint="0.39997558519241921"/>
    <pageSetUpPr fitToPage="1"/>
  </sheetPr>
  <dimension ref="A1:S20"/>
  <sheetViews>
    <sheetView showGridLines="0" view="pageBreakPreview" zoomScale="70" zoomScaleNormal="100" zoomScaleSheetLayoutView="70" workbookViewId="0"/>
  </sheetViews>
  <sheetFormatPr defaultColWidth="9" defaultRowHeight="14.25" x14ac:dyDescent="0.15"/>
  <cols>
    <col min="1" max="1" width="12" style="91" customWidth="1"/>
    <col min="2" max="19" width="16.125" style="91" customWidth="1"/>
    <col min="20" max="16384" width="9" style="91"/>
  </cols>
  <sheetData>
    <row r="1" spans="1:19" s="80" customFormat="1" x14ac:dyDescent="0.15">
      <c r="S1" s="81" t="str">
        <f>'MPS(input)'!K1</f>
        <v>Monitoring Spreadsheet: JCM_ID_AM024_ver01.0</v>
      </c>
    </row>
    <row r="2" spans="1:19" s="80" customFormat="1" x14ac:dyDescent="0.15">
      <c r="S2" s="81" t="str">
        <f>'MPS(input)'!K2</f>
        <v>Reference Number:</v>
      </c>
    </row>
    <row r="3" spans="1:19" s="80" customFormat="1" ht="25.5" customHeight="1" x14ac:dyDescent="0.15">
      <c r="A3" s="46" t="s">
        <v>162</v>
      </c>
      <c r="B3" s="47"/>
      <c r="C3" s="47"/>
      <c r="D3" s="47"/>
      <c r="E3" s="47"/>
      <c r="F3" s="47"/>
      <c r="G3" s="47"/>
      <c r="H3" s="47"/>
      <c r="I3" s="47"/>
      <c r="J3" s="47"/>
      <c r="K3" s="47"/>
      <c r="L3" s="47"/>
      <c r="M3" s="47"/>
      <c r="N3" s="47"/>
      <c r="O3" s="47"/>
      <c r="P3" s="47"/>
      <c r="Q3" s="47"/>
      <c r="R3" s="47"/>
      <c r="S3" s="47"/>
    </row>
    <row r="4" spans="1:19" s="80" customFormat="1" x14ac:dyDescent="0.15">
      <c r="S4" s="81"/>
    </row>
    <row r="5" spans="1:19" s="80" customFormat="1" ht="15" x14ac:dyDescent="0.15">
      <c r="A5" s="68" t="s">
        <v>168</v>
      </c>
      <c r="S5" s="81"/>
    </row>
    <row r="6" spans="1:19" s="83" customFormat="1" ht="27.6" customHeight="1" x14ac:dyDescent="0.15">
      <c r="A6" s="82"/>
      <c r="B6" s="82"/>
      <c r="C6" s="119" t="s">
        <v>169</v>
      </c>
      <c r="D6" s="120"/>
      <c r="E6" s="120"/>
      <c r="F6" s="120"/>
      <c r="G6" s="120"/>
      <c r="H6" s="119" t="s">
        <v>170</v>
      </c>
      <c r="I6" s="120"/>
      <c r="J6" s="120"/>
      <c r="K6" s="120"/>
      <c r="L6" s="121"/>
      <c r="M6" s="119" t="s">
        <v>171</v>
      </c>
      <c r="N6" s="120"/>
      <c r="O6" s="120"/>
      <c r="P6" s="120"/>
      <c r="Q6" s="121"/>
      <c r="R6" s="117" t="s">
        <v>172</v>
      </c>
      <c r="S6" s="117"/>
    </row>
    <row r="7" spans="1:19" s="52" customFormat="1" ht="18.75" x14ac:dyDescent="0.15">
      <c r="A7" s="84" t="s">
        <v>40</v>
      </c>
      <c r="B7" s="85" t="s">
        <v>41</v>
      </c>
      <c r="C7" s="86" t="s">
        <v>88</v>
      </c>
      <c r="D7" s="87" t="s">
        <v>90</v>
      </c>
      <c r="E7" s="87" t="s">
        <v>125</v>
      </c>
      <c r="F7" s="87" t="s">
        <v>130</v>
      </c>
      <c r="G7" s="87" t="s">
        <v>131</v>
      </c>
      <c r="H7" s="87" t="s">
        <v>132</v>
      </c>
      <c r="I7" s="87" t="s">
        <v>133</v>
      </c>
      <c r="J7" s="87" t="s">
        <v>134</v>
      </c>
      <c r="K7" s="87" t="s">
        <v>135</v>
      </c>
      <c r="L7" s="65" t="s">
        <v>111</v>
      </c>
      <c r="M7" s="86" t="s">
        <v>114</v>
      </c>
      <c r="N7" s="87" t="s">
        <v>117</v>
      </c>
      <c r="O7" s="87" t="s">
        <v>119</v>
      </c>
      <c r="P7" s="87" t="s">
        <v>122</v>
      </c>
      <c r="Q7" s="88" t="s">
        <v>126</v>
      </c>
      <c r="R7" s="85" t="s">
        <v>127</v>
      </c>
      <c r="S7" s="85" t="s">
        <v>128</v>
      </c>
    </row>
    <row r="8" spans="1:19" ht="149.44999999999999" customHeight="1" x14ac:dyDescent="0.15">
      <c r="A8" s="89" t="s">
        <v>42</v>
      </c>
      <c r="B8" s="66" t="s">
        <v>47</v>
      </c>
      <c r="C8" s="55" t="str">
        <f>'MRS(input)'!$E$8</f>
        <v xml:space="preserve">Electricity consumption of the project blower i during the period p </v>
      </c>
      <c r="D8" s="55" t="str">
        <f>'MRS(input)'!$E$9</f>
        <v>Operating time of the project blower i during the period p</v>
      </c>
      <c r="E8" s="55" t="str">
        <f>'MRS(input)'!$E$10</f>
        <v>Stop time of the project blower i during intermittent operation during the period p</v>
      </c>
      <c r="F8" s="55" t="str">
        <f>'MRS(input)'!$E$11</f>
        <v>Average daily discharge pressure of the project blower i during the period p</v>
      </c>
      <c r="G8" s="55" t="str">
        <f>'MRS(input)'!$E$12</f>
        <v>Average RPM of the project blower i during the period p</v>
      </c>
      <c r="H8" s="55" t="str">
        <f>'MRS(input)'!$E$17</f>
        <v>Operating time of the reference blower i during the period p</v>
      </c>
      <c r="I8" s="55" t="str">
        <f>'MRS(input)'!$E$18</f>
        <v>Estimated shaft power of the reference blower i during the period p</v>
      </c>
      <c r="J8" s="58" t="str">
        <f>'MRS(input)'!$E$19</f>
        <v>Estimated shaft power of the project blower i during the period p</v>
      </c>
      <c r="K8" s="55" t="str">
        <f>'MRS(input)'!$E$20</f>
        <v>Calculated daily discharge pressure of the reference blower i during the period p</v>
      </c>
      <c r="L8" s="55" t="str">
        <f>'MRS(input)'!$E$21</f>
        <v>Calculated RPM of the reference blower i during the period p</v>
      </c>
      <c r="M8" s="55" t="str">
        <f>'MRS(input)'!$D$26</f>
        <v>CO2 emission factor for consumed electricity</v>
      </c>
      <c r="N8" s="55" t="str">
        <f>'MRS(input)'!$D$27</f>
        <v>Lowest daily discharge pressure of the reference blower i during the parameter monitoring period before the aerator installation</v>
      </c>
      <c r="O8" s="55" t="str">
        <f>'MRS(input)'!$D$28</f>
        <v>Highest daily discharge pressure of the project blower i during the parameter monitoring period after completion of aerator installation</v>
      </c>
      <c r="P8" s="55" t="str">
        <f>'MRS(input)'!$D$29</f>
        <v>Ratio of discharge pressure change at the blower i</v>
      </c>
      <c r="Q8" s="55" t="str">
        <f>'MRS(input)'!$D$30</f>
        <v>Ratio of RPM change at the blower i</v>
      </c>
      <c r="R8" s="90" t="s">
        <v>62</v>
      </c>
      <c r="S8" s="90" t="s">
        <v>57</v>
      </c>
    </row>
    <row r="9" spans="1:19" ht="18.75" x14ac:dyDescent="0.15">
      <c r="A9" s="89" t="s">
        <v>43</v>
      </c>
      <c r="B9" s="66" t="s">
        <v>44</v>
      </c>
      <c r="C9" s="92" t="str">
        <f>'MRS(input)'!$G$8</f>
        <v>kWh/p</v>
      </c>
      <c r="D9" s="92" t="str">
        <f>'MRS(input)'!$G$9</f>
        <v>h/p</v>
      </c>
      <c r="E9" s="92" t="str">
        <f>'MRS(input)'!$G$10</f>
        <v>h/p</v>
      </c>
      <c r="F9" s="92" t="str">
        <f>'MRS(input)'!$G$11</f>
        <v>Pa (G)</v>
      </c>
      <c r="G9" s="92" t="str">
        <f>'MRS(input)'!$G$12</f>
        <v>rpm</v>
      </c>
      <c r="H9" s="92" t="str">
        <f>'MRS(input)'!$G$17</f>
        <v>h/p</v>
      </c>
      <c r="I9" s="92" t="str">
        <f>'MRS(input)'!$G$18</f>
        <v>kW</v>
      </c>
      <c r="J9" s="92" t="str">
        <f>'MRS(input)'!$G$19</f>
        <v>kW</v>
      </c>
      <c r="K9" s="92" t="str">
        <f>'MRS(input)'!$G$20</f>
        <v>Pa (G)</v>
      </c>
      <c r="L9" s="92" t="str">
        <f>'MRS(input)'!$G$21</f>
        <v>rpm</v>
      </c>
      <c r="M9" s="92" t="str">
        <f>'MRS(input)'!$G$26</f>
        <v>tCO2/MWh</v>
      </c>
      <c r="N9" s="92" t="str">
        <f>'MRS(input)'!$G$27</f>
        <v>Pa (G)</v>
      </c>
      <c r="O9" s="92" t="str">
        <f>'MRS(input)'!$G$28</f>
        <v>Pa (G)</v>
      </c>
      <c r="P9" s="92" t="str">
        <f>'MRS(input)'!$G$29</f>
        <v>-</v>
      </c>
      <c r="Q9" s="92" t="str">
        <f>'MRS(input)'!$G$30</f>
        <v>-</v>
      </c>
      <c r="R9" s="90" t="s">
        <v>61</v>
      </c>
      <c r="S9" s="90" t="s">
        <v>61</v>
      </c>
    </row>
    <row r="10" spans="1:19" x14ac:dyDescent="0.15">
      <c r="A10" s="118" t="s">
        <v>174</v>
      </c>
      <c r="B10" s="93">
        <v>1</v>
      </c>
      <c r="C10" s="32"/>
      <c r="D10" s="32"/>
      <c r="E10" s="32"/>
      <c r="F10" s="32"/>
      <c r="G10" s="32"/>
      <c r="H10" s="94">
        <f t="shared" ref="H10:H19" si="0">D10+E10</f>
        <v>0</v>
      </c>
      <c r="I10" s="32"/>
      <c r="J10" s="32"/>
      <c r="K10" s="94">
        <f>IF(ISERROR(F10/P10),0,(F10/P10))</f>
        <v>0</v>
      </c>
      <c r="L10" s="94">
        <f>IF(ISERROR(G10/Q10),0,(G10/Q10))</f>
        <v>0</v>
      </c>
      <c r="M10" s="94">
        <f>'MPS(input_separate)'!M10</f>
        <v>0</v>
      </c>
      <c r="N10" s="94">
        <f>'MPS(input_separate)'!N10</f>
        <v>0</v>
      </c>
      <c r="O10" s="94">
        <f>'MPS(input_separate)'!O10</f>
        <v>0</v>
      </c>
      <c r="P10" s="94">
        <f>'MPS(input_separate)'!P10</f>
        <v>0</v>
      </c>
      <c r="Q10" s="94">
        <f>'MPS(input_separate)'!Q10</f>
        <v>0</v>
      </c>
      <c r="R10" s="95">
        <f t="shared" ref="R10:R19" si="1">IF(ISERROR(C10*(H10/D10)*(I10/J10)*M10/1000),0,C10*(H10/D10)*(I10/J10)*M10/1000)</f>
        <v>0</v>
      </c>
      <c r="S10" s="95">
        <f t="shared" ref="S10:S19" si="2">IF(ISERROR(C10*M10),"0.0",(C10*M10/1000))</f>
        <v>0</v>
      </c>
    </row>
    <row r="11" spans="1:19" x14ac:dyDescent="0.15">
      <c r="A11" s="118"/>
      <c r="B11" s="93">
        <v>2</v>
      </c>
      <c r="C11" s="32"/>
      <c r="D11" s="32"/>
      <c r="E11" s="32"/>
      <c r="F11" s="32"/>
      <c r="G11" s="32"/>
      <c r="H11" s="94">
        <f t="shared" si="0"/>
        <v>0</v>
      </c>
      <c r="I11" s="32"/>
      <c r="J11" s="32"/>
      <c r="K11" s="94">
        <f t="shared" ref="K11:L18" si="3">IF(ISERROR(F11/P11),0,(F11/P11))</f>
        <v>0</v>
      </c>
      <c r="L11" s="94">
        <f t="shared" si="3"/>
        <v>0</v>
      </c>
      <c r="M11" s="94">
        <f>'MPS(input_separate)'!M11</f>
        <v>0</v>
      </c>
      <c r="N11" s="94">
        <f>'MPS(input_separate)'!N11</f>
        <v>0</v>
      </c>
      <c r="O11" s="94">
        <f>'MPS(input_separate)'!O11</f>
        <v>0</v>
      </c>
      <c r="P11" s="94">
        <f>'MPS(input_separate)'!P11</f>
        <v>0</v>
      </c>
      <c r="Q11" s="94">
        <f>'MPS(input_separate)'!Q11</f>
        <v>0</v>
      </c>
      <c r="R11" s="95">
        <f t="shared" si="1"/>
        <v>0</v>
      </c>
      <c r="S11" s="95">
        <f t="shared" si="2"/>
        <v>0</v>
      </c>
    </row>
    <row r="12" spans="1:19" x14ac:dyDescent="0.15">
      <c r="A12" s="118"/>
      <c r="B12" s="93">
        <v>3</v>
      </c>
      <c r="C12" s="32"/>
      <c r="D12" s="32"/>
      <c r="E12" s="32"/>
      <c r="F12" s="32"/>
      <c r="G12" s="32"/>
      <c r="H12" s="94">
        <f t="shared" si="0"/>
        <v>0</v>
      </c>
      <c r="I12" s="32"/>
      <c r="J12" s="32"/>
      <c r="K12" s="94">
        <f t="shared" si="3"/>
        <v>0</v>
      </c>
      <c r="L12" s="94">
        <f t="shared" si="3"/>
        <v>0</v>
      </c>
      <c r="M12" s="94">
        <f>'MPS(input_separate)'!M12</f>
        <v>0</v>
      </c>
      <c r="N12" s="94">
        <f>'MPS(input_separate)'!N12</f>
        <v>0</v>
      </c>
      <c r="O12" s="94">
        <f>'MPS(input_separate)'!O12</f>
        <v>0</v>
      </c>
      <c r="P12" s="94">
        <f>'MPS(input_separate)'!P12</f>
        <v>0</v>
      </c>
      <c r="Q12" s="94">
        <f>'MPS(input_separate)'!Q12</f>
        <v>0</v>
      </c>
      <c r="R12" s="95">
        <f t="shared" si="1"/>
        <v>0</v>
      </c>
      <c r="S12" s="95">
        <f t="shared" si="2"/>
        <v>0</v>
      </c>
    </row>
    <row r="13" spans="1:19" x14ac:dyDescent="0.15">
      <c r="A13" s="118"/>
      <c r="B13" s="93">
        <v>4</v>
      </c>
      <c r="C13" s="32"/>
      <c r="D13" s="32"/>
      <c r="E13" s="32"/>
      <c r="F13" s="32"/>
      <c r="G13" s="32"/>
      <c r="H13" s="94">
        <f t="shared" si="0"/>
        <v>0</v>
      </c>
      <c r="I13" s="32"/>
      <c r="J13" s="32"/>
      <c r="K13" s="94">
        <f t="shared" si="3"/>
        <v>0</v>
      </c>
      <c r="L13" s="94">
        <f t="shared" si="3"/>
        <v>0</v>
      </c>
      <c r="M13" s="94">
        <f>'MPS(input_separate)'!M13</f>
        <v>0</v>
      </c>
      <c r="N13" s="94">
        <f>'MPS(input_separate)'!N13</f>
        <v>0</v>
      </c>
      <c r="O13" s="94">
        <f>'MPS(input_separate)'!O13</f>
        <v>0</v>
      </c>
      <c r="P13" s="94">
        <f>'MPS(input_separate)'!P13</f>
        <v>0</v>
      </c>
      <c r="Q13" s="94">
        <f>'MPS(input_separate)'!Q13</f>
        <v>0</v>
      </c>
      <c r="R13" s="95">
        <f t="shared" si="1"/>
        <v>0</v>
      </c>
      <c r="S13" s="95">
        <f t="shared" si="2"/>
        <v>0</v>
      </c>
    </row>
    <row r="14" spans="1:19" x14ac:dyDescent="0.15">
      <c r="A14" s="118"/>
      <c r="B14" s="93">
        <v>5</v>
      </c>
      <c r="C14" s="32"/>
      <c r="D14" s="32"/>
      <c r="E14" s="32"/>
      <c r="F14" s="32"/>
      <c r="G14" s="32"/>
      <c r="H14" s="94">
        <f t="shared" si="0"/>
        <v>0</v>
      </c>
      <c r="I14" s="32"/>
      <c r="J14" s="32"/>
      <c r="K14" s="94">
        <f t="shared" si="3"/>
        <v>0</v>
      </c>
      <c r="L14" s="94">
        <f t="shared" si="3"/>
        <v>0</v>
      </c>
      <c r="M14" s="94">
        <f>'MPS(input_separate)'!M14</f>
        <v>0</v>
      </c>
      <c r="N14" s="94">
        <f>'MPS(input_separate)'!N14</f>
        <v>0</v>
      </c>
      <c r="O14" s="94">
        <f>'MPS(input_separate)'!O14</f>
        <v>0</v>
      </c>
      <c r="P14" s="94">
        <f>'MPS(input_separate)'!P14</f>
        <v>0</v>
      </c>
      <c r="Q14" s="94">
        <f>'MPS(input_separate)'!Q14</f>
        <v>0</v>
      </c>
      <c r="R14" s="95">
        <f t="shared" si="1"/>
        <v>0</v>
      </c>
      <c r="S14" s="95">
        <f t="shared" si="2"/>
        <v>0</v>
      </c>
    </row>
    <row r="15" spans="1:19" x14ac:dyDescent="0.15">
      <c r="A15" s="118"/>
      <c r="B15" s="93">
        <v>6</v>
      </c>
      <c r="C15" s="32"/>
      <c r="D15" s="32"/>
      <c r="E15" s="32"/>
      <c r="F15" s="32"/>
      <c r="G15" s="32"/>
      <c r="H15" s="94">
        <f t="shared" si="0"/>
        <v>0</v>
      </c>
      <c r="I15" s="32"/>
      <c r="J15" s="32"/>
      <c r="K15" s="94">
        <f t="shared" si="3"/>
        <v>0</v>
      </c>
      <c r="L15" s="94">
        <f t="shared" si="3"/>
        <v>0</v>
      </c>
      <c r="M15" s="94">
        <f>'MPS(input_separate)'!M15</f>
        <v>0</v>
      </c>
      <c r="N15" s="94">
        <f>'MPS(input_separate)'!N15</f>
        <v>0</v>
      </c>
      <c r="O15" s="94">
        <f>'MPS(input_separate)'!O15</f>
        <v>0</v>
      </c>
      <c r="P15" s="94">
        <f>'MPS(input_separate)'!P15</f>
        <v>0</v>
      </c>
      <c r="Q15" s="94">
        <f>'MPS(input_separate)'!Q15</f>
        <v>0</v>
      </c>
      <c r="R15" s="95">
        <f t="shared" si="1"/>
        <v>0</v>
      </c>
      <c r="S15" s="95">
        <f t="shared" si="2"/>
        <v>0</v>
      </c>
    </row>
    <row r="16" spans="1:19" x14ac:dyDescent="0.15">
      <c r="A16" s="118"/>
      <c r="B16" s="93">
        <v>7</v>
      </c>
      <c r="C16" s="32"/>
      <c r="D16" s="32"/>
      <c r="E16" s="32"/>
      <c r="F16" s="32"/>
      <c r="G16" s="32"/>
      <c r="H16" s="94">
        <f t="shared" si="0"/>
        <v>0</v>
      </c>
      <c r="I16" s="32"/>
      <c r="J16" s="32"/>
      <c r="K16" s="94">
        <f t="shared" si="3"/>
        <v>0</v>
      </c>
      <c r="L16" s="94">
        <f t="shared" si="3"/>
        <v>0</v>
      </c>
      <c r="M16" s="94">
        <f>'MPS(input_separate)'!M16</f>
        <v>0</v>
      </c>
      <c r="N16" s="94">
        <f>'MPS(input_separate)'!N16</f>
        <v>0</v>
      </c>
      <c r="O16" s="94">
        <f>'MPS(input_separate)'!O16</f>
        <v>0</v>
      </c>
      <c r="P16" s="94">
        <f>'MPS(input_separate)'!P16</f>
        <v>0</v>
      </c>
      <c r="Q16" s="94">
        <f>'MPS(input_separate)'!Q16</f>
        <v>0</v>
      </c>
      <c r="R16" s="95">
        <f t="shared" si="1"/>
        <v>0</v>
      </c>
      <c r="S16" s="95">
        <f t="shared" si="2"/>
        <v>0</v>
      </c>
    </row>
    <row r="17" spans="1:19" x14ac:dyDescent="0.15">
      <c r="A17" s="118"/>
      <c r="B17" s="93">
        <v>8</v>
      </c>
      <c r="C17" s="32"/>
      <c r="D17" s="32"/>
      <c r="E17" s="32"/>
      <c r="F17" s="32"/>
      <c r="G17" s="32"/>
      <c r="H17" s="94">
        <f t="shared" si="0"/>
        <v>0</v>
      </c>
      <c r="I17" s="32"/>
      <c r="J17" s="32"/>
      <c r="K17" s="94">
        <f t="shared" si="3"/>
        <v>0</v>
      </c>
      <c r="L17" s="94">
        <f t="shared" si="3"/>
        <v>0</v>
      </c>
      <c r="M17" s="94">
        <f>'MPS(input_separate)'!M17</f>
        <v>0</v>
      </c>
      <c r="N17" s="94">
        <f>'MPS(input_separate)'!N17</f>
        <v>0</v>
      </c>
      <c r="O17" s="94">
        <f>'MPS(input_separate)'!O17</f>
        <v>0</v>
      </c>
      <c r="P17" s="94">
        <f>'MPS(input_separate)'!P17</f>
        <v>0</v>
      </c>
      <c r="Q17" s="94">
        <f>'MPS(input_separate)'!Q17</f>
        <v>0</v>
      </c>
      <c r="R17" s="95">
        <f t="shared" si="1"/>
        <v>0</v>
      </c>
      <c r="S17" s="95">
        <f t="shared" si="2"/>
        <v>0</v>
      </c>
    </row>
    <row r="18" spans="1:19" x14ac:dyDescent="0.15">
      <c r="A18" s="118"/>
      <c r="B18" s="93">
        <v>9</v>
      </c>
      <c r="C18" s="32"/>
      <c r="D18" s="32"/>
      <c r="E18" s="32"/>
      <c r="F18" s="32"/>
      <c r="G18" s="32"/>
      <c r="H18" s="94">
        <f t="shared" si="0"/>
        <v>0</v>
      </c>
      <c r="I18" s="32"/>
      <c r="J18" s="32"/>
      <c r="K18" s="94">
        <f t="shared" si="3"/>
        <v>0</v>
      </c>
      <c r="L18" s="94">
        <f t="shared" si="3"/>
        <v>0</v>
      </c>
      <c r="M18" s="94">
        <f>'MPS(input_separate)'!M18</f>
        <v>0</v>
      </c>
      <c r="N18" s="94">
        <f>'MPS(input_separate)'!N18</f>
        <v>0</v>
      </c>
      <c r="O18" s="94">
        <f>'MPS(input_separate)'!O18</f>
        <v>0</v>
      </c>
      <c r="P18" s="94">
        <f>'MPS(input_separate)'!P18</f>
        <v>0</v>
      </c>
      <c r="Q18" s="94">
        <f>'MPS(input_separate)'!Q18</f>
        <v>0</v>
      </c>
      <c r="R18" s="95">
        <f t="shared" si="1"/>
        <v>0</v>
      </c>
      <c r="S18" s="95">
        <f t="shared" si="2"/>
        <v>0</v>
      </c>
    </row>
    <row r="19" spans="1:19" x14ac:dyDescent="0.15">
      <c r="A19" s="118"/>
      <c r="B19" s="93">
        <v>10</v>
      </c>
      <c r="C19" s="32"/>
      <c r="D19" s="32"/>
      <c r="E19" s="32"/>
      <c r="F19" s="32"/>
      <c r="G19" s="32"/>
      <c r="H19" s="94">
        <f t="shared" si="0"/>
        <v>0</v>
      </c>
      <c r="I19" s="32"/>
      <c r="J19" s="32"/>
      <c r="K19" s="94">
        <f>IF(ISERROR(F19/P19),0,(F19/P19))</f>
        <v>0</v>
      </c>
      <c r="L19" s="94">
        <f>IF(ISERROR(G19/Q19),0,(G19/Q19))</f>
        <v>0</v>
      </c>
      <c r="M19" s="94">
        <f>'MPS(input_separate)'!M19</f>
        <v>0</v>
      </c>
      <c r="N19" s="94">
        <f>'MPS(input_separate)'!N19</f>
        <v>0</v>
      </c>
      <c r="O19" s="94">
        <f>'MPS(input_separate)'!O19</f>
        <v>0</v>
      </c>
      <c r="P19" s="94">
        <f>'MPS(input_separate)'!P19</f>
        <v>0</v>
      </c>
      <c r="Q19" s="94">
        <f>'MPS(input_separate)'!Q19</f>
        <v>0</v>
      </c>
      <c r="R19" s="95">
        <f t="shared" si="1"/>
        <v>0</v>
      </c>
      <c r="S19" s="95">
        <f t="shared" si="2"/>
        <v>0</v>
      </c>
    </row>
    <row r="20" spans="1:19" ht="15" x14ac:dyDescent="0.15">
      <c r="A20" s="118"/>
      <c r="B20" s="96" t="s">
        <v>46</v>
      </c>
      <c r="C20" s="97" t="s">
        <v>44</v>
      </c>
      <c r="D20" s="97" t="s">
        <v>44</v>
      </c>
      <c r="E20" s="97" t="s">
        <v>44</v>
      </c>
      <c r="F20" s="97" t="s">
        <v>44</v>
      </c>
      <c r="G20" s="97" t="s">
        <v>44</v>
      </c>
      <c r="H20" s="97" t="s">
        <v>44</v>
      </c>
      <c r="I20" s="97" t="s">
        <v>44</v>
      </c>
      <c r="J20" s="97" t="s">
        <v>44</v>
      </c>
      <c r="K20" s="97" t="s">
        <v>44</v>
      </c>
      <c r="L20" s="97" t="s">
        <v>44</v>
      </c>
      <c r="M20" s="97" t="s">
        <v>44</v>
      </c>
      <c r="N20" s="97" t="s">
        <v>44</v>
      </c>
      <c r="O20" s="97" t="s">
        <v>44</v>
      </c>
      <c r="P20" s="97" t="s">
        <v>44</v>
      </c>
      <c r="Q20" s="97" t="s">
        <v>44</v>
      </c>
      <c r="R20" s="98">
        <f>SUMIF(R10:R19,"&gt;0",R10:R19)</f>
        <v>0</v>
      </c>
      <c r="S20" s="98">
        <f>SUMIF(S10:S19,"&gt;0",S10:S19)</f>
        <v>0</v>
      </c>
    </row>
  </sheetData>
  <sheetProtection password="C7C3" sheet="1" formatCells="0" formatRows="0"/>
  <mergeCells count="5">
    <mergeCell ref="C6:G6"/>
    <mergeCell ref="H6:L6"/>
    <mergeCell ref="M6:Q6"/>
    <mergeCell ref="R6:S6"/>
    <mergeCell ref="A10:A20"/>
  </mergeCells>
  <phoneticPr fontId="14"/>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16EE-4BF3-4BA6-8240-1C5EDF13A192}">
  <sheetPr>
    <tabColor theme="5" tint="0.39997558519241921"/>
    <pageSetUpPr fitToPage="1"/>
  </sheetPr>
  <dimension ref="A1:I17"/>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47.125" style="1" customWidth="1"/>
    <col min="6" max="7" width="12.625" style="1" customWidth="1"/>
    <col min="8" max="8" width="14.625" style="1" customWidth="1"/>
    <col min="9" max="9" width="9" style="4"/>
    <col min="10" max="16384" width="9" style="1"/>
  </cols>
  <sheetData>
    <row r="1" spans="1:9" ht="18" customHeight="1" x14ac:dyDescent="0.15">
      <c r="I1" s="9" t="str">
        <f>'MPS(input)'!K1</f>
        <v>Monitoring Spreadsheet: JCM_ID_AM024_ver01.0</v>
      </c>
    </row>
    <row r="2" spans="1:9" ht="18" customHeight="1" x14ac:dyDescent="0.15">
      <c r="I2" s="9" t="str">
        <f>'MPS(input)'!K2</f>
        <v>Reference Number:</v>
      </c>
    </row>
    <row r="3" spans="1:9" ht="27.75" customHeight="1" x14ac:dyDescent="0.15">
      <c r="A3" s="122" t="s">
        <v>163</v>
      </c>
      <c r="B3" s="122"/>
      <c r="C3" s="122"/>
      <c r="D3" s="122"/>
      <c r="E3" s="122"/>
      <c r="F3" s="122"/>
      <c r="G3" s="122"/>
      <c r="H3" s="122"/>
      <c r="I3" s="122"/>
    </row>
    <row r="4" spans="1:9" ht="11.25" customHeight="1" x14ac:dyDescent="0.15"/>
    <row r="5" spans="1:9" ht="18.75" customHeight="1" thickBot="1" x14ac:dyDescent="0.2">
      <c r="A5" s="16" t="s">
        <v>2</v>
      </c>
      <c r="B5" s="10"/>
      <c r="C5" s="10"/>
      <c r="D5" s="10"/>
      <c r="E5" s="11"/>
      <c r="F5" s="12" t="s">
        <v>3</v>
      </c>
      <c r="G5" s="39" t="s">
        <v>0</v>
      </c>
      <c r="H5" s="12" t="s">
        <v>1</v>
      </c>
      <c r="I5" s="13" t="s">
        <v>4</v>
      </c>
    </row>
    <row r="6" spans="1:9" ht="18.75" customHeight="1" thickBot="1" x14ac:dyDescent="0.2">
      <c r="A6" s="17"/>
      <c r="B6" s="25" t="s">
        <v>34</v>
      </c>
      <c r="C6" s="14"/>
      <c r="D6" s="14"/>
      <c r="E6" s="25"/>
      <c r="F6" s="79" t="s">
        <v>157</v>
      </c>
      <c r="G6" s="40">
        <f>G8-G11</f>
        <v>0</v>
      </c>
      <c r="H6" s="38" t="s">
        <v>33</v>
      </c>
      <c r="I6" s="36" t="s">
        <v>68</v>
      </c>
    </row>
    <row r="7" spans="1:9" ht="18.75" customHeight="1" thickBot="1" x14ac:dyDescent="0.2">
      <c r="A7" s="16" t="s">
        <v>59</v>
      </c>
      <c r="B7" s="11"/>
      <c r="C7" s="10"/>
      <c r="D7" s="12"/>
      <c r="E7" s="12"/>
      <c r="F7" s="12"/>
      <c r="G7" s="41"/>
      <c r="H7" s="11"/>
      <c r="I7" s="12"/>
    </row>
    <row r="8" spans="1:9" ht="18.75" customHeight="1" thickBot="1" x14ac:dyDescent="0.2">
      <c r="A8" s="18"/>
      <c r="B8" s="28" t="s">
        <v>35</v>
      </c>
      <c r="C8" s="14"/>
      <c r="D8" s="14"/>
      <c r="E8" s="25"/>
      <c r="F8" s="79" t="s">
        <v>157</v>
      </c>
      <c r="G8" s="40">
        <f>G9</f>
        <v>0</v>
      </c>
      <c r="H8" s="38" t="s">
        <v>33</v>
      </c>
      <c r="I8" s="37" t="s">
        <v>69</v>
      </c>
    </row>
    <row r="9" spans="1:9" ht="18.75" customHeight="1" x14ac:dyDescent="0.15">
      <c r="A9" s="18"/>
      <c r="B9" s="19"/>
      <c r="C9" s="31" t="s">
        <v>58</v>
      </c>
      <c r="D9" s="22"/>
      <c r="E9" s="23"/>
      <c r="F9" s="79" t="s">
        <v>157</v>
      </c>
      <c r="G9" s="43">
        <f>'MRS(input_separate)'!R20</f>
        <v>0</v>
      </c>
      <c r="H9" s="26" t="s">
        <v>33</v>
      </c>
      <c r="I9" s="37" t="s">
        <v>69</v>
      </c>
    </row>
    <row r="10" spans="1:9" ht="18.75" customHeight="1" thickBot="1" x14ac:dyDescent="0.2">
      <c r="A10" s="16" t="s">
        <v>60</v>
      </c>
      <c r="B10" s="10"/>
      <c r="C10" s="10"/>
      <c r="D10" s="10"/>
      <c r="E10" s="11"/>
      <c r="F10" s="12"/>
      <c r="G10" s="42"/>
      <c r="H10" s="11"/>
      <c r="I10" s="12"/>
    </row>
    <row r="11" spans="1:9" ht="18.75" customHeight="1" thickBot="1" x14ac:dyDescent="0.2">
      <c r="A11" s="18"/>
      <c r="B11" s="29" t="s">
        <v>36</v>
      </c>
      <c r="C11" s="15"/>
      <c r="D11" s="15"/>
      <c r="E11" s="27"/>
      <c r="F11" s="79" t="s">
        <v>157</v>
      </c>
      <c r="G11" s="40">
        <f>G12</f>
        <v>0</v>
      </c>
      <c r="H11" s="38" t="s">
        <v>33</v>
      </c>
      <c r="I11" s="37" t="s">
        <v>70</v>
      </c>
    </row>
    <row r="12" spans="1:9" ht="18.75" customHeight="1" x14ac:dyDescent="0.15">
      <c r="A12" s="18"/>
      <c r="B12" s="19"/>
      <c r="C12" s="31" t="s">
        <v>57</v>
      </c>
      <c r="D12" s="21"/>
      <c r="E12" s="20"/>
      <c r="F12" s="79" t="s">
        <v>157</v>
      </c>
      <c r="G12" s="43">
        <f>'MRS(input_separate)'!S20</f>
        <v>0</v>
      </c>
      <c r="H12" s="26" t="s">
        <v>33</v>
      </c>
      <c r="I12" s="37" t="s">
        <v>70</v>
      </c>
    </row>
    <row r="13" spans="1:9" x14ac:dyDescent="0.15">
      <c r="A13" s="2"/>
      <c r="B13" s="2"/>
      <c r="C13" s="6"/>
      <c r="D13" s="2"/>
      <c r="E13" s="6"/>
      <c r="F13" s="8"/>
      <c r="G13" s="7"/>
      <c r="H13" s="7"/>
      <c r="I13" s="5"/>
    </row>
    <row r="14" spans="1:9" ht="21.75" customHeight="1" x14ac:dyDescent="0.15">
      <c r="E14" s="2" t="s">
        <v>5</v>
      </c>
      <c r="F14" s="3"/>
    </row>
    <row r="15" spans="1:9" ht="21.75" customHeight="1" x14ac:dyDescent="0.15">
      <c r="E15" s="33" t="s">
        <v>64</v>
      </c>
      <c r="F15" s="35">
        <v>0.8</v>
      </c>
      <c r="G15" s="34" t="s">
        <v>63</v>
      </c>
      <c r="H15" s="2"/>
    </row>
    <row r="16" spans="1:9" ht="21.75" customHeight="1" x14ac:dyDescent="0.15">
      <c r="E16" s="33" t="s">
        <v>65</v>
      </c>
      <c r="F16" s="24">
        <v>0.46</v>
      </c>
      <c r="G16" s="34" t="s">
        <v>63</v>
      </c>
      <c r="H16" s="2"/>
    </row>
    <row r="17" spans="5:8" s="4" customFormat="1" x14ac:dyDescent="0.15">
      <c r="E17" s="2"/>
      <c r="F17" s="2"/>
      <c r="G17" s="2"/>
      <c r="H17" s="2"/>
    </row>
  </sheetData>
  <sheetProtection password="C7C3" sheet="1" objects="1" scenarios="1"/>
  <mergeCells count="1">
    <mergeCell ref="A3:I3"/>
  </mergeCells>
  <phoneticPr fontId="14"/>
  <pageMargins left="0.70866141732283472" right="0.70866141732283472" top="0.74803149606299213" bottom="0.74803149606299213" header="0.31496062992125984" footer="0.31496062992125984"/>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2018-10-03T00:40:45Z</cp:lastPrinted>
  <dcterms:created xsi:type="dcterms:W3CDTF">2012-01-13T02:28:29Z</dcterms:created>
  <dcterms:modified xsi:type="dcterms:W3CDTF">2020-09-18T01:03:30Z</dcterms:modified>
</cp:coreProperties>
</file>